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08. FINANCIJSKI IZVJEŠTAJI\2022\4. 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0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E253" i="5" l="1"/>
  <c r="E252" i="5"/>
  <c r="E249" i="5"/>
  <c r="E248" i="5"/>
  <c r="E247" i="5"/>
  <c r="E126" i="6" l="1"/>
  <c r="E117" i="6"/>
  <c r="E120" i="6"/>
  <c r="E261" i="4" l="1"/>
  <c r="E260" i="4"/>
  <c r="E828" i="4"/>
  <c r="E651" i="4" l="1"/>
  <c r="E650" i="4"/>
  <c r="L1429" i="9" l="1"/>
  <c r="J1429" i="9"/>
  <c r="F299" i="9"/>
  <c r="F298" i="9" s="1"/>
  <c r="F297" i="9"/>
  <c r="F296" i="9" s="1"/>
  <c r="F295" i="9"/>
  <c r="F294"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I3" i="9"/>
  <c r="G190" i="9" s="1"/>
  <c r="E190" i="9" s="1"/>
  <c r="B190" i="9" s="1"/>
  <c r="H3" i="9"/>
  <c r="G3" i="9"/>
  <c r="D101" i="8"/>
  <c r="D95" i="8"/>
  <c r="D90" i="8"/>
  <c r="C1565" i="1" s="1"/>
  <c r="G1565" i="1" s="1"/>
  <c r="D85" i="8"/>
  <c r="C1560" i="1" s="1"/>
  <c r="D80" i="8"/>
  <c r="D75" i="8"/>
  <c r="D70" i="8"/>
  <c r="C1545" i="1" s="1"/>
  <c r="G1545" i="1" s="1"/>
  <c r="D65" i="8"/>
  <c r="C1540" i="1" s="1"/>
  <c r="H1540" i="1" s="1"/>
  <c r="D60" i="8"/>
  <c r="D55" i="8"/>
  <c r="C1530" i="1" s="1"/>
  <c r="D50" i="8"/>
  <c r="C1525" i="1" s="1"/>
  <c r="G1525" i="1" s="1"/>
  <c r="D44" i="8"/>
  <c r="C1519" i="1" s="1"/>
  <c r="D36" i="8"/>
  <c r="D26" i="8"/>
  <c r="D18" i="8"/>
  <c r="C1493" i="1" s="1"/>
  <c r="D8" i="8"/>
  <c r="C1483" i="1" s="1"/>
  <c r="E44" i="7"/>
  <c r="I32" i="3" s="1"/>
  <c r="D44" i="7"/>
  <c r="C1475" i="1" s="1"/>
  <c r="E39" i="7"/>
  <c r="D39" i="7"/>
  <c r="E30" i="7"/>
  <c r="D1461" i="1" s="1"/>
  <c r="D30" i="7"/>
  <c r="E23" i="7"/>
  <c r="D1454" i="1" s="1"/>
  <c r="D23" i="7"/>
  <c r="E14" i="7"/>
  <c r="D1445" i="1" s="1"/>
  <c r="D14" i="7"/>
  <c r="C1445" i="1" s="1"/>
  <c r="E7" i="7"/>
  <c r="D7"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412" i="1" s="1"/>
  <c r="D118" i="6"/>
  <c r="F117" i="6"/>
  <c r="F116" i="6"/>
  <c r="E115" i="6"/>
  <c r="D1409" i="1" s="1"/>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3" i="6"/>
  <c r="F92" i="6"/>
  <c r="F91" i="6"/>
  <c r="E90" i="6"/>
  <c r="D1384" i="1" s="1"/>
  <c r="D90" i="6"/>
  <c r="F90" i="6" s="1"/>
  <c r="F88" i="6"/>
  <c r="F87" i="6"/>
  <c r="F86" i="6"/>
  <c r="F85" i="6"/>
  <c r="F84" i="6"/>
  <c r="F83" i="6"/>
  <c r="E82" i="6"/>
  <c r="D82" i="6"/>
  <c r="F81" i="6"/>
  <c r="F80" i="6"/>
  <c r="F79" i="6"/>
  <c r="F78" i="6"/>
  <c r="F77" i="6"/>
  <c r="F76" i="6"/>
  <c r="E75" i="6"/>
  <c r="D1369" i="1" s="1"/>
  <c r="D75" i="6"/>
  <c r="F74" i="6"/>
  <c r="F73" i="6"/>
  <c r="F72" i="6"/>
  <c r="F71" i="6"/>
  <c r="F70" i="6"/>
  <c r="F69" i="6"/>
  <c r="F68" i="6"/>
  <c r="F67" i="6"/>
  <c r="E66" i="6"/>
  <c r="D66" i="6"/>
  <c r="F66" i="6" s="1"/>
  <c r="F65" i="6"/>
  <c r="F64" i="6"/>
  <c r="F63" i="6"/>
  <c r="F62" i="6"/>
  <c r="E61" i="6"/>
  <c r="D1355" i="1" s="1"/>
  <c r="D61" i="6"/>
  <c r="F60" i="6"/>
  <c r="F59" i="6"/>
  <c r="F58" i="6"/>
  <c r="F57" i="6"/>
  <c r="F56" i="6"/>
  <c r="F55" i="6"/>
  <c r="E54" i="6"/>
  <c r="D54" i="6"/>
  <c r="F53" i="6"/>
  <c r="F52" i="6"/>
  <c r="F51" i="6"/>
  <c r="E50" i="6"/>
  <c r="D50" i="6"/>
  <c r="F49" i="6"/>
  <c r="F48" i="6"/>
  <c r="F47" i="6"/>
  <c r="F46" i="6"/>
  <c r="F45" i="6"/>
  <c r="F44" i="6"/>
  <c r="E43" i="6"/>
  <c r="D43" i="6"/>
  <c r="F42" i="6"/>
  <c r="F41" i="6"/>
  <c r="F40" i="6"/>
  <c r="E39" i="6"/>
  <c r="D39" i="6"/>
  <c r="C1333" i="1" s="1"/>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E13" i="6"/>
  <c r="D13" i="6"/>
  <c r="C1307" i="1" s="1"/>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1227" i="1" s="1"/>
  <c r="D250" i="5"/>
  <c r="F249" i="5"/>
  <c r="F248" i="5"/>
  <c r="F247" i="5"/>
  <c r="E246" i="5"/>
  <c r="D246" i="5"/>
  <c r="F244" i="5"/>
  <c r="F243" i="5"/>
  <c r="E242" i="5"/>
  <c r="D242" i="5"/>
  <c r="F241" i="5"/>
  <c r="F240" i="5"/>
  <c r="E239" i="5"/>
  <c r="E238" i="5" s="1"/>
  <c r="D239" i="5"/>
  <c r="F236" i="5"/>
  <c r="F235" i="5"/>
  <c r="E234" i="5"/>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157" i="1" s="1"/>
  <c r="D180" i="5"/>
  <c r="F179" i="5"/>
  <c r="F178" i="5"/>
  <c r="E177" i="5"/>
  <c r="D1154" i="1" s="1"/>
  <c r="F173" i="5"/>
  <c r="F172" i="5"/>
  <c r="F171" i="5"/>
  <c r="E170" i="5"/>
  <c r="D1148" i="1" s="1"/>
  <c r="D170" i="5"/>
  <c r="F170" i="5" s="1"/>
  <c r="F169" i="5"/>
  <c r="F168" i="5"/>
  <c r="F167" i="5"/>
  <c r="F166" i="5"/>
  <c r="F165" i="5"/>
  <c r="E164" i="5"/>
  <c r="D164" i="5"/>
  <c r="C1142" i="1" s="1"/>
  <c r="F163" i="5"/>
  <c r="F162" i="5"/>
  <c r="F161" i="5"/>
  <c r="F160" i="5"/>
  <c r="F159" i="5"/>
  <c r="F158" i="5"/>
  <c r="F157" i="5"/>
  <c r="F156" i="5"/>
  <c r="F155" i="5"/>
  <c r="F154" i="5"/>
  <c r="F153" i="5"/>
  <c r="F152" i="5"/>
  <c r="F151" i="5"/>
  <c r="F150" i="5"/>
  <c r="E149" i="5"/>
  <c r="H287" i="9" s="1"/>
  <c r="D149" i="5"/>
  <c r="G287" i="9" s="1"/>
  <c r="F148" i="5"/>
  <c r="F147" i="5"/>
  <c r="E146" i="5"/>
  <c r="D1124" i="1" s="1"/>
  <c r="F145" i="5"/>
  <c r="F144" i="5"/>
  <c r="F143" i="5"/>
  <c r="E142" i="5"/>
  <c r="D142" i="5"/>
  <c r="F142" i="5" s="1"/>
  <c r="F141" i="5"/>
  <c r="F140" i="5"/>
  <c r="F139" i="5"/>
  <c r="F138" i="5"/>
  <c r="F137" i="5"/>
  <c r="F136" i="5"/>
  <c r="E135" i="5"/>
  <c r="D135" i="5"/>
  <c r="C1113" i="1" s="1"/>
  <c r="F133" i="5"/>
  <c r="F132" i="5"/>
  <c r="F131" i="5"/>
  <c r="F130" i="5"/>
  <c r="F129" i="5"/>
  <c r="F128" i="5"/>
  <c r="F127" i="5"/>
  <c r="E126" i="5"/>
  <c r="D1104" i="1" s="1"/>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C1066" i="1" s="1"/>
  <c r="F86" i="5"/>
  <c r="F85" i="5"/>
  <c r="F84" i="5"/>
  <c r="F83" i="5"/>
  <c r="F82" i="5"/>
  <c r="F81" i="5"/>
  <c r="F80" i="5"/>
  <c r="E79" i="5"/>
  <c r="E78" i="5" s="1"/>
  <c r="D79" i="5"/>
  <c r="D78" i="5" s="1"/>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1019" i="1" s="1"/>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C611" i="1" s="1"/>
  <c r="F616" i="4"/>
  <c r="F615" i="4"/>
  <c r="F614" i="4"/>
  <c r="F613" i="4"/>
  <c r="E612" i="4"/>
  <c r="D612" i="4"/>
  <c r="F612" i="4" s="1"/>
  <c r="F611" i="4"/>
  <c r="F610" i="4"/>
  <c r="F609" i="4"/>
  <c r="F608" i="4"/>
  <c r="F607" i="4"/>
  <c r="F606" i="4"/>
  <c r="E605" i="4"/>
  <c r="D605" i="4"/>
  <c r="F604" i="4"/>
  <c r="E603" i="4"/>
  <c r="H142" i="9" s="1"/>
  <c r="D603" i="4"/>
  <c r="G142" i="9" s="1"/>
  <c r="F602" i="4"/>
  <c r="F601" i="4"/>
  <c r="F600" i="4"/>
  <c r="E599" i="4"/>
  <c r="D599" i="4"/>
  <c r="F598" i="4"/>
  <c r="F597" i="4"/>
  <c r="F596" i="4"/>
  <c r="F595" i="4"/>
  <c r="E594" i="4"/>
  <c r="D588" i="1" s="1"/>
  <c r="D594" i="4"/>
  <c r="F594" i="4" s="1"/>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0" i="1" s="1"/>
  <c r="D516" i="4"/>
  <c r="F516" i="4" s="1"/>
  <c r="F514" i="4"/>
  <c r="F513" i="4"/>
  <c r="F512" i="4"/>
  <c r="F511" i="4"/>
  <c r="F510" i="4"/>
  <c r="F509" i="4"/>
  <c r="F508" i="4"/>
  <c r="E507" i="4"/>
  <c r="D507" i="4"/>
  <c r="F506" i="4"/>
  <c r="F505" i="4"/>
  <c r="F504" i="4"/>
  <c r="F503" i="4"/>
  <c r="E502" i="4"/>
  <c r="D496" i="1" s="1"/>
  <c r="D502" i="4"/>
  <c r="F502" i="4" s="1"/>
  <c r="F501" i="4"/>
  <c r="F500" i="4"/>
  <c r="F499" i="4"/>
  <c r="F498" i="4"/>
  <c r="F497" i="4"/>
  <c r="F496" i="4"/>
  <c r="E495" i="4"/>
  <c r="D495" i="4"/>
  <c r="F494" i="4"/>
  <c r="F493" i="4"/>
  <c r="F492" i="4"/>
  <c r="F491" i="4"/>
  <c r="E490" i="4"/>
  <c r="D490" i="4"/>
  <c r="F489" i="4"/>
  <c r="F488" i="4"/>
  <c r="F487" i="4"/>
  <c r="F486" i="4"/>
  <c r="E485" i="4"/>
  <c r="D485" i="4"/>
  <c r="C479" i="1" s="1"/>
  <c r="F483" i="4"/>
  <c r="F482" i="4"/>
  <c r="E481" i="4"/>
  <c r="D481" i="4"/>
  <c r="F480" i="4"/>
  <c r="F479" i="4"/>
  <c r="E478" i="4"/>
  <c r="D478" i="4"/>
  <c r="F478" i="4" s="1"/>
  <c r="F477" i="4"/>
  <c r="F476" i="4"/>
  <c r="F475" i="4"/>
  <c r="F474" i="4"/>
  <c r="E473" i="4"/>
  <c r="D473" i="4"/>
  <c r="F471" i="4"/>
  <c r="F470" i="4"/>
  <c r="E469" i="4"/>
  <c r="D469" i="4"/>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F422" i="4" s="1"/>
  <c r="E418" i="4"/>
  <c r="D418" i="4"/>
  <c r="E417" i="4"/>
  <c r="D412" i="1" s="1"/>
  <c r="D417" i="4"/>
  <c r="E416" i="4"/>
  <c r="D416" i="4"/>
  <c r="F411" i="4"/>
  <c r="F410" i="4"/>
  <c r="F409" i="4"/>
  <c r="F406" i="4"/>
  <c r="F405" i="4"/>
  <c r="F404" i="4"/>
  <c r="F403" i="4"/>
  <c r="E402" i="4"/>
  <c r="D402" i="4"/>
  <c r="F401" i="4"/>
  <c r="E400" i="4"/>
  <c r="D400" i="4"/>
  <c r="F400" i="4" s="1"/>
  <c r="F399" i="4"/>
  <c r="F398" i="4"/>
  <c r="E397" i="4"/>
  <c r="D397" i="4"/>
  <c r="F397" i="4" s="1"/>
  <c r="F395" i="4"/>
  <c r="F394" i="4"/>
  <c r="F393" i="4"/>
  <c r="F392" i="4"/>
  <c r="E391" i="4"/>
  <c r="D391" i="4"/>
  <c r="F390" i="4"/>
  <c r="F389" i="4"/>
  <c r="E388" i="4"/>
  <c r="D388" i="4"/>
  <c r="F388" i="4" s="1"/>
  <c r="F387" i="4"/>
  <c r="F386" i="4"/>
  <c r="F385" i="4"/>
  <c r="F384" i="4"/>
  <c r="E383" i="4"/>
  <c r="D378" i="1" s="1"/>
  <c r="D383" i="4"/>
  <c r="C378" i="1" s="1"/>
  <c r="F382" i="4"/>
  <c r="F381" i="4"/>
  <c r="F380" i="4"/>
  <c r="F379" i="4"/>
  <c r="E378" i="4"/>
  <c r="D378" i="4"/>
  <c r="F377" i="4"/>
  <c r="F376" i="4"/>
  <c r="F375" i="4"/>
  <c r="F374" i="4"/>
  <c r="F373" i="4"/>
  <c r="F372" i="4"/>
  <c r="F371" i="4"/>
  <c r="F370" i="4"/>
  <c r="E369" i="4"/>
  <c r="D369" i="4"/>
  <c r="C364" i="1" s="1"/>
  <c r="F368" i="4"/>
  <c r="F367" i="4"/>
  <c r="F366" i="4"/>
  <c r="F365" i="4"/>
  <c r="E364" i="4"/>
  <c r="D364" i="4"/>
  <c r="C359" i="1" s="1"/>
  <c r="F362" i="4"/>
  <c r="F361" i="4"/>
  <c r="F360" i="4"/>
  <c r="F359" i="4"/>
  <c r="F358" i="4"/>
  <c r="F357" i="4"/>
  <c r="E356" i="4"/>
  <c r="D351" i="1" s="1"/>
  <c r="D356" i="4"/>
  <c r="F356" i="4" s="1"/>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6" i="4"/>
  <c r="F315" i="4"/>
  <c r="F314" i="4"/>
  <c r="F313" i="4"/>
  <c r="E312" i="4"/>
  <c r="D307" i="1" s="1"/>
  <c r="D312" i="4"/>
  <c r="C307" i="1" s="1"/>
  <c r="F310" i="4"/>
  <c r="F309" i="4"/>
  <c r="F308" i="4"/>
  <c r="F307" i="4"/>
  <c r="F306" i="4"/>
  <c r="F305"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2" i="4"/>
  <c r="F271" i="4"/>
  <c r="F270" i="4"/>
  <c r="F269" i="4"/>
  <c r="E268" i="4"/>
  <c r="D268" i="4"/>
  <c r="F267" i="4"/>
  <c r="F266" i="4"/>
  <c r="F265" i="4"/>
  <c r="E264" i="4"/>
  <c r="D264" i="4"/>
  <c r="F262" i="4"/>
  <c r="F261" i="4"/>
  <c r="F260" i="4"/>
  <c r="E259" i="4"/>
  <c r="D259" i="4"/>
  <c r="F258" i="4"/>
  <c r="F257" i="4"/>
  <c r="F256" i="4"/>
  <c r="F255" i="4"/>
  <c r="F254" i="4"/>
  <c r="E253" i="4"/>
  <c r="D253" i="4"/>
  <c r="F251" i="4"/>
  <c r="F250" i="4"/>
  <c r="F249" i="4"/>
  <c r="F248" i="4"/>
  <c r="E247" i="4"/>
  <c r="D247" i="4"/>
  <c r="F246" i="4"/>
  <c r="F245" i="4"/>
  <c r="E244" i="4"/>
  <c r="D244" i="4"/>
  <c r="F244" i="4" s="1"/>
  <c r="F243" i="4"/>
  <c r="F242" i="4"/>
  <c r="F241" i="4"/>
  <c r="E240" i="4"/>
  <c r="D240" i="4"/>
  <c r="F239" i="4"/>
  <c r="F238" i="4"/>
  <c r="F237" i="4"/>
  <c r="E236" i="4"/>
  <c r="D236" i="4"/>
  <c r="F235" i="4"/>
  <c r="F234" i="4"/>
  <c r="F233" i="4"/>
  <c r="F232" i="4"/>
  <c r="E231" i="4"/>
  <c r="D231" i="4"/>
  <c r="F230" i="4"/>
  <c r="F229" i="4"/>
  <c r="E228" i="4"/>
  <c r="D228" i="4"/>
  <c r="F227" i="4"/>
  <c r="F226" i="4"/>
  <c r="E225" i="4"/>
  <c r="D225" i="4"/>
  <c r="F223" i="4"/>
  <c r="F222" i="4"/>
  <c r="F221" i="4"/>
  <c r="F220" i="4"/>
  <c r="E219" i="4"/>
  <c r="D215" i="1" s="1"/>
  <c r="D219" i="4"/>
  <c r="C215" i="1" s="1"/>
  <c r="F218" i="4"/>
  <c r="F217" i="4"/>
  <c r="E216" i="4"/>
  <c r="D216" i="4"/>
  <c r="D215" i="4" s="1"/>
  <c r="F214" i="4"/>
  <c r="F213" i="4"/>
  <c r="F212" i="4"/>
  <c r="F211" i="4"/>
  <c r="E210" i="4"/>
  <c r="D210" i="4"/>
  <c r="F209" i="4"/>
  <c r="F208" i="4"/>
  <c r="F207" i="4"/>
  <c r="F206" i="4"/>
  <c r="F205" i="4"/>
  <c r="F204" i="4"/>
  <c r="F203" i="4"/>
  <c r="E202" i="4"/>
  <c r="D202" i="4"/>
  <c r="C198" i="1"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C165" i="1" s="1"/>
  <c r="F168" i="4"/>
  <c r="F167" i="4"/>
  <c r="F166" i="4"/>
  <c r="F165" i="4"/>
  <c r="E164" i="4"/>
  <c r="D164" i="4"/>
  <c r="F162" i="4"/>
  <c r="F161" i="4"/>
  <c r="F160" i="4"/>
  <c r="E159" i="4"/>
  <c r="D155" i="1" s="1"/>
  <c r="D159" i="4"/>
  <c r="F159" i="4" s="1"/>
  <c r="F158" i="4"/>
  <c r="F157" i="4"/>
  <c r="F156" i="4"/>
  <c r="F155" i="4"/>
  <c r="F154" i="4"/>
  <c r="E153" i="4"/>
  <c r="D149" i="1" s="1"/>
  <c r="D153" i="4"/>
  <c r="F150" i="4"/>
  <c r="F149" i="4"/>
  <c r="F148" i="4"/>
  <c r="F147" i="4"/>
  <c r="F146" i="4"/>
  <c r="F145" i="4"/>
  <c r="F144" i="4"/>
  <c r="F143" i="4"/>
  <c r="F142" i="4"/>
  <c r="F141" i="4"/>
  <c r="E140" i="4"/>
  <c r="E139" i="4" s="1"/>
  <c r="D135" i="1" s="1"/>
  <c r="D140" i="4"/>
  <c r="F138" i="4"/>
  <c r="F137" i="4"/>
  <c r="F136" i="4"/>
  <c r="F135" i="4"/>
  <c r="E134" i="4"/>
  <c r="E133" i="4" s="1"/>
  <c r="D129" i="1" s="1"/>
  <c r="D134" i="4"/>
  <c r="F134" i="4" s="1"/>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D91" i="4"/>
  <c r="C87" i="1" s="1"/>
  <c r="F90" i="4"/>
  <c r="F89" i="4"/>
  <c r="F88" i="4"/>
  <c r="F87" i="4"/>
  <c r="F86" i="4"/>
  <c r="F85" i="4"/>
  <c r="F84" i="4"/>
  <c r="E83" i="4"/>
  <c r="D79" i="1" s="1"/>
  <c r="D83" i="4"/>
  <c r="C79" i="1" s="1"/>
  <c r="F81" i="4"/>
  <c r="F80" i="4"/>
  <c r="F79" i="4"/>
  <c r="F78" i="4"/>
  <c r="E77" i="4"/>
  <c r="D77" i="4"/>
  <c r="F77" i="4" s="1"/>
  <c r="F76" i="4"/>
  <c r="F75" i="4"/>
  <c r="E74" i="4"/>
  <c r="D74" i="4"/>
  <c r="F73" i="4"/>
  <c r="F72" i="4"/>
  <c r="E71" i="4"/>
  <c r="D71" i="4"/>
  <c r="F71" i="4" s="1"/>
  <c r="F70" i="4"/>
  <c r="F69" i="4"/>
  <c r="E68" i="4"/>
  <c r="D68" i="4"/>
  <c r="F68" i="4" s="1"/>
  <c r="F67" i="4"/>
  <c r="F66" i="4"/>
  <c r="E65" i="4"/>
  <c r="D65" i="4"/>
  <c r="F64" i="4"/>
  <c r="F63" i="4"/>
  <c r="E62" i="4"/>
  <c r="D62" i="4"/>
  <c r="F62" i="4" s="1"/>
  <c r="F61" i="4"/>
  <c r="F60" i="4"/>
  <c r="E59" i="4"/>
  <c r="D59" i="4"/>
  <c r="F58" i="4"/>
  <c r="F57" i="4"/>
  <c r="F56" i="4"/>
  <c r="F55" i="4"/>
  <c r="E54" i="4"/>
  <c r="D54" i="4"/>
  <c r="F53" i="4"/>
  <c r="F52" i="4"/>
  <c r="E51" i="4"/>
  <c r="D51" i="4"/>
  <c r="F49" i="4"/>
  <c r="F48" i="4"/>
  <c r="F47" i="4"/>
  <c r="F46" i="4"/>
  <c r="E45" i="4"/>
  <c r="E44" i="4" s="1"/>
  <c r="D45" i="4"/>
  <c r="D44" i="4" s="1"/>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8" i="4"/>
  <c r="C4" i="1" s="1"/>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G1577" i="1" s="1"/>
  <c r="C1576" i="1"/>
  <c r="H1576" i="1" s="1"/>
  <c r="C1575" i="1"/>
  <c r="H1575" i="1" s="1"/>
  <c r="C1574" i="1"/>
  <c r="C1573" i="1"/>
  <c r="G1573" i="1" s="1"/>
  <c r="C1572" i="1"/>
  <c r="H1572" i="1" s="1"/>
  <c r="C1571" i="1"/>
  <c r="H1571" i="1" s="1"/>
  <c r="C1570" i="1"/>
  <c r="C1569" i="1"/>
  <c r="G1569" i="1" s="1"/>
  <c r="C1568" i="1"/>
  <c r="H1568" i="1" s="1"/>
  <c r="C1567" i="1"/>
  <c r="H1567" i="1" s="1"/>
  <c r="C1566" i="1"/>
  <c r="C1564" i="1"/>
  <c r="G1564" i="1" s="1"/>
  <c r="C1563" i="1"/>
  <c r="H1563" i="1" s="1"/>
  <c r="C1562" i="1"/>
  <c r="C1561" i="1"/>
  <c r="G1561" i="1" s="1"/>
  <c r="C1559" i="1"/>
  <c r="H1559" i="1" s="1"/>
  <c r="C1558" i="1"/>
  <c r="C1557" i="1"/>
  <c r="G1557" i="1" s="1"/>
  <c r="G1556" i="1"/>
  <c r="C1556" i="1"/>
  <c r="H1556" i="1" s="1"/>
  <c r="C1555" i="1"/>
  <c r="H1555" i="1" s="1"/>
  <c r="C1554" i="1"/>
  <c r="C1553" i="1"/>
  <c r="G1553" i="1" s="1"/>
  <c r="C1552" i="1"/>
  <c r="H1552" i="1" s="1"/>
  <c r="C1551" i="1"/>
  <c r="H1551" i="1" s="1"/>
  <c r="C1550" i="1"/>
  <c r="C1549" i="1"/>
  <c r="G1549" i="1" s="1"/>
  <c r="C1548" i="1"/>
  <c r="H1548" i="1" s="1"/>
  <c r="C1547" i="1"/>
  <c r="H1547" i="1" s="1"/>
  <c r="C1546" i="1"/>
  <c r="C1544" i="1"/>
  <c r="H1544" i="1" s="1"/>
  <c r="C1543" i="1"/>
  <c r="H1543" i="1" s="1"/>
  <c r="C1542" i="1"/>
  <c r="C1541" i="1"/>
  <c r="G1541" i="1" s="1"/>
  <c r="C1539" i="1"/>
  <c r="H1539" i="1" s="1"/>
  <c r="C1538" i="1"/>
  <c r="C1537" i="1"/>
  <c r="G1537" i="1" s="1"/>
  <c r="C1536" i="1"/>
  <c r="H1536" i="1" s="1"/>
  <c r="C1535" i="1"/>
  <c r="H1535" i="1" s="1"/>
  <c r="C1534" i="1"/>
  <c r="C1533" i="1"/>
  <c r="G1533" i="1" s="1"/>
  <c r="C1532" i="1"/>
  <c r="H1532" i="1" s="1"/>
  <c r="C1531" i="1"/>
  <c r="H1531" i="1" s="1"/>
  <c r="C1529" i="1"/>
  <c r="G1529" i="1" s="1"/>
  <c r="C1528" i="1"/>
  <c r="H1528" i="1" s="1"/>
  <c r="C1527" i="1"/>
  <c r="H1527" i="1" s="1"/>
  <c r="C1526" i="1"/>
  <c r="C1523" i="1"/>
  <c r="C1522" i="1"/>
  <c r="C1521" i="1"/>
  <c r="G1521" i="1" s="1"/>
  <c r="C1520" i="1"/>
  <c r="G1520" i="1" s="1"/>
  <c r="C1516" i="1"/>
  <c r="H1516" i="1" s="1"/>
  <c r="C1515" i="1"/>
  <c r="H1515" i="1" s="1"/>
  <c r="C1514" i="1"/>
  <c r="C1513" i="1"/>
  <c r="G1513" i="1" s="1"/>
  <c r="C1512" i="1"/>
  <c r="G1512" i="1" s="1"/>
  <c r="C1511" i="1"/>
  <c r="H1511" i="1" s="1"/>
  <c r="C1510" i="1"/>
  <c r="C1509" i="1"/>
  <c r="G1509" i="1" s="1"/>
  <c r="C1508" i="1"/>
  <c r="H1508" i="1" s="1"/>
  <c r="C1507" i="1"/>
  <c r="H1507" i="1" s="1"/>
  <c r="C1506" i="1"/>
  <c r="C1505" i="1"/>
  <c r="G1505" i="1" s="1"/>
  <c r="C1504" i="1"/>
  <c r="G1504" i="1" s="1"/>
  <c r="C1503" i="1"/>
  <c r="H1503" i="1" s="1"/>
  <c r="C1502" i="1"/>
  <c r="C1501" i="1"/>
  <c r="G1501" i="1" s="1"/>
  <c r="C1500" i="1"/>
  <c r="H1500" i="1" s="1"/>
  <c r="C1498" i="1"/>
  <c r="G1498" i="1" s="1"/>
  <c r="G1497" i="1"/>
  <c r="C1497" i="1"/>
  <c r="H1497" i="1" s="1"/>
  <c r="C1496" i="1"/>
  <c r="H1496" i="1" s="1"/>
  <c r="C1495" i="1"/>
  <c r="C1494" i="1"/>
  <c r="G1494" i="1" s="1"/>
  <c r="C1492" i="1"/>
  <c r="H1492" i="1" s="1"/>
  <c r="C1491" i="1"/>
  <c r="C1490" i="1"/>
  <c r="G1490" i="1" s="1"/>
  <c r="C1489" i="1"/>
  <c r="H1489" i="1" s="1"/>
  <c r="C1488" i="1"/>
  <c r="H1488" i="1" s="1"/>
  <c r="C1487" i="1"/>
  <c r="C1486" i="1"/>
  <c r="G1486" i="1" s="1"/>
  <c r="C1485" i="1"/>
  <c r="H1485" i="1" s="1"/>
  <c r="C1484" i="1"/>
  <c r="H1484" i="1" s="1"/>
  <c r="C1482" i="1"/>
  <c r="G1482" i="1" s="1"/>
  <c r="C1480" i="1"/>
  <c r="H1480" i="1" s="1"/>
  <c r="D1479" i="1"/>
  <c r="C1479" i="1"/>
  <c r="D1478" i="1"/>
  <c r="C1478" i="1"/>
  <c r="H1477" i="1"/>
  <c r="D1477" i="1"/>
  <c r="C1477" i="1"/>
  <c r="D1476" i="1"/>
  <c r="C1476" i="1"/>
  <c r="D1474" i="1"/>
  <c r="C1474" i="1"/>
  <c r="D1473" i="1"/>
  <c r="C1473" i="1"/>
  <c r="H1473" i="1" s="1"/>
  <c r="H1472" i="1"/>
  <c r="D1472" i="1"/>
  <c r="C1472" i="1"/>
  <c r="D1471" i="1"/>
  <c r="C1471" i="1"/>
  <c r="D1470" i="1"/>
  <c r="C1470" i="1"/>
  <c r="D1468" i="1"/>
  <c r="C1468" i="1"/>
  <c r="D1467" i="1"/>
  <c r="C1467" i="1"/>
  <c r="D1466" i="1"/>
  <c r="C1466" i="1"/>
  <c r="D1465" i="1"/>
  <c r="C1465" i="1"/>
  <c r="D1464" i="1"/>
  <c r="C1464" i="1"/>
  <c r="D1463" i="1"/>
  <c r="C1463" i="1"/>
  <c r="D1462" i="1"/>
  <c r="C1462" i="1"/>
  <c r="D1460" i="1"/>
  <c r="C1460" i="1"/>
  <c r="D1459" i="1"/>
  <c r="H1459" i="1" s="1"/>
  <c r="C1459" i="1"/>
  <c r="D1458" i="1"/>
  <c r="C1458" i="1"/>
  <c r="D1457" i="1"/>
  <c r="C1457" i="1"/>
  <c r="D1456" i="1"/>
  <c r="C1456" i="1"/>
  <c r="G1455" i="1"/>
  <c r="D1455" i="1"/>
  <c r="C1455" i="1"/>
  <c r="C1454" i="1"/>
  <c r="D1452" i="1"/>
  <c r="C1452" i="1"/>
  <c r="D1451" i="1"/>
  <c r="C1451" i="1"/>
  <c r="D1450" i="1"/>
  <c r="C1450" i="1"/>
  <c r="D1449" i="1"/>
  <c r="C1449" i="1"/>
  <c r="D1448" i="1"/>
  <c r="C1448" i="1"/>
  <c r="D1447" i="1"/>
  <c r="C1447" i="1"/>
  <c r="D1446" i="1"/>
  <c r="C1446" i="1"/>
  <c r="D1444" i="1"/>
  <c r="C1444" i="1"/>
  <c r="D1443" i="1"/>
  <c r="C1443" i="1"/>
  <c r="D1442" i="1"/>
  <c r="C1442" i="1"/>
  <c r="D1441" i="1"/>
  <c r="C1441" i="1"/>
  <c r="D1440" i="1"/>
  <c r="C1440" i="1"/>
  <c r="D1439" i="1"/>
  <c r="C1439" i="1"/>
  <c r="D1434" i="1"/>
  <c r="C1434" i="1"/>
  <c r="D1433" i="1"/>
  <c r="C1433" i="1"/>
  <c r="D1432" i="1"/>
  <c r="C1432" i="1"/>
  <c r="D1431" i="1"/>
  <c r="G1431" i="1" s="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C1412" i="1"/>
  <c r="D1411" i="1"/>
  <c r="C1411" i="1"/>
  <c r="D1410" i="1"/>
  <c r="C1410" i="1"/>
  <c r="C1409"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H1387" i="1" s="1"/>
  <c r="C1387" i="1"/>
  <c r="D1386" i="1"/>
  <c r="C1386" i="1"/>
  <c r="D1385" i="1"/>
  <c r="C1385"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C1369" i="1"/>
  <c r="D1368" i="1"/>
  <c r="C1368" i="1"/>
  <c r="D1367" i="1"/>
  <c r="H1367" i="1" s="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D1336" i="1"/>
  <c r="C1336" i="1"/>
  <c r="D1335" i="1"/>
  <c r="C1335" i="1"/>
  <c r="D1334" i="1"/>
  <c r="C1334" i="1"/>
  <c r="D1333" i="1"/>
  <c r="D1332" i="1"/>
  <c r="C1332" i="1"/>
  <c r="D1331" i="1"/>
  <c r="C1331" i="1"/>
  <c r="D1330" i="1"/>
  <c r="D1328" i="1"/>
  <c r="C1328" i="1"/>
  <c r="D1327" i="1"/>
  <c r="C1327" i="1"/>
  <c r="D1326" i="1"/>
  <c r="C1326" i="1"/>
  <c r="D1325" i="1"/>
  <c r="C1325" i="1"/>
  <c r="D1324" i="1"/>
  <c r="C1324" i="1"/>
  <c r="D1323" i="1"/>
  <c r="C1323" i="1"/>
  <c r="D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6" i="1"/>
  <c r="C1306" i="1"/>
  <c r="D1305" i="1"/>
  <c r="C1305"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G1286" i="1" s="1"/>
  <c r="C1286" i="1"/>
  <c r="H1286" i="1" s="1"/>
  <c r="D1285" i="1"/>
  <c r="C1285" i="1"/>
  <c r="D1284" i="1"/>
  <c r="C1284" i="1"/>
  <c r="D1283" i="1"/>
  <c r="C1283" i="1"/>
  <c r="D1282" i="1"/>
  <c r="C1282" i="1"/>
  <c r="D1281" i="1"/>
  <c r="C1281" i="1"/>
  <c r="D1280" i="1"/>
  <c r="C1280" i="1"/>
  <c r="D1279" i="1"/>
  <c r="C1279" i="1"/>
  <c r="D1278" i="1"/>
  <c r="C1278" i="1"/>
  <c r="D1277" i="1"/>
  <c r="G1277" i="1" s="1"/>
  <c r="C1277" i="1"/>
  <c r="D1276" i="1"/>
  <c r="C1276" i="1"/>
  <c r="H1276" i="1" s="1"/>
  <c r="D1275" i="1"/>
  <c r="C1275" i="1"/>
  <c r="D1274" i="1"/>
  <c r="C1274" i="1"/>
  <c r="D1273" i="1"/>
  <c r="C1273" i="1"/>
  <c r="D1272" i="1"/>
  <c r="C1272" i="1"/>
  <c r="D1271" i="1"/>
  <c r="G1271" i="1" s="1"/>
  <c r="C1271" i="1"/>
  <c r="D1270" i="1"/>
  <c r="C1270" i="1"/>
  <c r="D1269" i="1"/>
  <c r="C1269" i="1"/>
  <c r="D1268" i="1"/>
  <c r="C1268" i="1"/>
  <c r="H1268" i="1" s="1"/>
  <c r="D1267" i="1"/>
  <c r="C1267" i="1"/>
  <c r="H1267" i="1" s="1"/>
  <c r="D1266" i="1"/>
  <c r="C1266" i="1"/>
  <c r="D1265" i="1"/>
  <c r="C1265" i="1"/>
  <c r="D1264" i="1"/>
  <c r="C1264" i="1"/>
  <c r="H1264" i="1" s="1"/>
  <c r="D1263" i="1"/>
  <c r="C1263" i="1"/>
  <c r="D1262" i="1"/>
  <c r="C1262" i="1"/>
  <c r="D1261" i="1"/>
  <c r="C1261" i="1"/>
  <c r="H1260" i="1"/>
  <c r="D1260" i="1"/>
  <c r="C1260" i="1"/>
  <c r="D1259" i="1"/>
  <c r="G1259" i="1" s="1"/>
  <c r="C1259" i="1"/>
  <c r="D1258" i="1"/>
  <c r="C1258" i="1"/>
  <c r="D1257" i="1"/>
  <c r="C1257" i="1"/>
  <c r="D1256" i="1"/>
  <c r="C1256" i="1"/>
  <c r="H1255" i="1"/>
  <c r="D1255" i="1"/>
  <c r="G1255" i="1" s="1"/>
  <c r="C1255" i="1"/>
  <c r="D1254" i="1"/>
  <c r="C1254" i="1"/>
  <c r="H1254" i="1" s="1"/>
  <c r="D1253" i="1"/>
  <c r="C1253" i="1"/>
  <c r="D1252" i="1"/>
  <c r="C1252" i="1"/>
  <c r="D1251" i="1"/>
  <c r="C1251" i="1"/>
  <c r="D1250" i="1"/>
  <c r="C1250" i="1"/>
  <c r="D1249" i="1"/>
  <c r="C1249" i="1"/>
  <c r="D1248" i="1"/>
  <c r="C1248" i="1"/>
  <c r="H1248" i="1" s="1"/>
  <c r="D1247" i="1"/>
  <c r="C1247" i="1"/>
  <c r="D1246" i="1"/>
  <c r="C1246" i="1"/>
  <c r="D1245" i="1"/>
  <c r="C1245" i="1"/>
  <c r="D1244" i="1"/>
  <c r="C1244" i="1"/>
  <c r="D1243" i="1"/>
  <c r="G1243" i="1" s="1"/>
  <c r="C1243" i="1"/>
  <c r="D1242" i="1"/>
  <c r="C1242" i="1"/>
  <c r="D1241" i="1"/>
  <c r="C1241" i="1"/>
  <c r="D1240" i="1"/>
  <c r="C1240" i="1"/>
  <c r="D1239" i="1"/>
  <c r="C1239" i="1"/>
  <c r="D1238" i="1"/>
  <c r="H1238" i="1" s="1"/>
  <c r="C1238" i="1"/>
  <c r="D1237" i="1"/>
  <c r="C1237" i="1"/>
  <c r="D1236" i="1"/>
  <c r="D1234" i="1"/>
  <c r="C1234" i="1"/>
  <c r="D1233" i="1"/>
  <c r="C1233" i="1"/>
  <c r="D1232" i="1"/>
  <c r="C1232" i="1"/>
  <c r="D1231" i="1"/>
  <c r="C1231" i="1"/>
  <c r="D1230" i="1"/>
  <c r="C1230" i="1"/>
  <c r="D1229" i="1"/>
  <c r="C1229" i="1"/>
  <c r="D1228" i="1"/>
  <c r="C1228" i="1"/>
  <c r="C1227" i="1"/>
  <c r="D1226" i="1"/>
  <c r="C1226" i="1"/>
  <c r="D1225" i="1"/>
  <c r="C1225" i="1"/>
  <c r="D1224" i="1"/>
  <c r="C1224" i="1"/>
  <c r="D1223" i="1"/>
  <c r="C1223" i="1"/>
  <c r="D1221" i="1"/>
  <c r="C1221" i="1"/>
  <c r="D1220" i="1"/>
  <c r="C1220" i="1"/>
  <c r="D1219" i="1"/>
  <c r="C1219" i="1"/>
  <c r="D1218" i="1"/>
  <c r="C1218" i="1"/>
  <c r="D1217" i="1"/>
  <c r="C1217" i="1"/>
  <c r="D1216" i="1"/>
  <c r="C1216" i="1"/>
  <c r="D1215" i="1"/>
  <c r="D1213" i="1"/>
  <c r="C1213" i="1"/>
  <c r="D1212" i="1"/>
  <c r="C1212" i="1"/>
  <c r="D1211" i="1"/>
  <c r="D1210" i="1"/>
  <c r="C1210" i="1"/>
  <c r="H1210" i="1" s="1"/>
  <c r="D1209" i="1"/>
  <c r="C1209" i="1"/>
  <c r="H1209" i="1" s="1"/>
  <c r="D1208" i="1"/>
  <c r="C1208" i="1"/>
  <c r="D1207" i="1"/>
  <c r="C1207"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G1191" i="1" s="1"/>
  <c r="D1190" i="1"/>
  <c r="C1190" i="1"/>
  <c r="G1190" i="1" s="1"/>
  <c r="D1189" i="1"/>
  <c r="C1189" i="1"/>
  <c r="D1188" i="1"/>
  <c r="C1188" i="1"/>
  <c r="G1187" i="1"/>
  <c r="D1187" i="1"/>
  <c r="C1187" i="1"/>
  <c r="D1186" i="1"/>
  <c r="G1186" i="1" s="1"/>
  <c r="C1186" i="1"/>
  <c r="D1185" i="1"/>
  <c r="C1185" i="1"/>
  <c r="D1182" i="1"/>
  <c r="C1182" i="1"/>
  <c r="D1181" i="1"/>
  <c r="H1181" i="1" s="1"/>
  <c r="C1181" i="1"/>
  <c r="D1180" i="1"/>
  <c r="C1180" i="1"/>
  <c r="D1179" i="1"/>
  <c r="C1179" i="1"/>
  <c r="D1178" i="1"/>
  <c r="C1178" i="1"/>
  <c r="D1177" i="1"/>
  <c r="C1177" i="1"/>
  <c r="D1176" i="1"/>
  <c r="C1176" i="1"/>
  <c r="D1175" i="1"/>
  <c r="C1175" i="1"/>
  <c r="D1174" i="1"/>
  <c r="C1174" i="1"/>
  <c r="D1173" i="1"/>
  <c r="C1173" i="1"/>
  <c r="D1172" i="1"/>
  <c r="H1172" i="1" s="1"/>
  <c r="C1172" i="1"/>
  <c r="D1171" i="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D1156" i="1"/>
  <c r="C1156" i="1"/>
  <c r="D1155" i="1"/>
  <c r="C1155" i="1"/>
  <c r="D1151" i="1"/>
  <c r="C1151" i="1"/>
  <c r="D1150" i="1"/>
  <c r="C1150" i="1"/>
  <c r="G1150" i="1" s="1"/>
  <c r="D1149" i="1"/>
  <c r="C1149" i="1"/>
  <c r="C1148" i="1"/>
  <c r="D1147" i="1"/>
  <c r="C1147" i="1"/>
  <c r="D1146" i="1"/>
  <c r="C1146" i="1"/>
  <c r="D1145" i="1"/>
  <c r="C1145" i="1"/>
  <c r="D1144" i="1"/>
  <c r="C1144" i="1"/>
  <c r="D1143" i="1"/>
  <c r="C1143" i="1"/>
  <c r="D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G1125" i="1" s="1"/>
  <c r="D1123" i="1"/>
  <c r="C1123" i="1"/>
  <c r="D1122" i="1"/>
  <c r="C1122" i="1"/>
  <c r="D1121" i="1"/>
  <c r="C1121" i="1"/>
  <c r="D1120" i="1"/>
  <c r="C1120" i="1"/>
  <c r="D1119" i="1"/>
  <c r="C1119" i="1"/>
  <c r="D1118" i="1"/>
  <c r="C1118" i="1"/>
  <c r="D1117" i="1"/>
  <c r="C1117" i="1"/>
  <c r="D1116" i="1"/>
  <c r="C1116" i="1"/>
  <c r="D1115" i="1"/>
  <c r="C1115" i="1"/>
  <c r="D1114" i="1"/>
  <c r="C1114" i="1"/>
  <c r="D1113" i="1"/>
  <c r="D1111" i="1"/>
  <c r="C1111" i="1"/>
  <c r="D1110" i="1"/>
  <c r="C1110" i="1"/>
  <c r="D1109" i="1"/>
  <c r="C1109" i="1"/>
  <c r="D1108" i="1"/>
  <c r="C1108" i="1"/>
  <c r="D1107" i="1"/>
  <c r="C1107" i="1"/>
  <c r="D1106" i="1"/>
  <c r="C1106" i="1"/>
  <c r="D1105" i="1"/>
  <c r="C1105"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H1092" i="1" s="1"/>
  <c r="D1091" i="1"/>
  <c r="C1091" i="1"/>
  <c r="D1090" i="1"/>
  <c r="C1090" i="1"/>
  <c r="H1090" i="1" s="1"/>
  <c r="D1089" i="1"/>
  <c r="C1089" i="1"/>
  <c r="H1089" i="1" s="1"/>
  <c r="D1088" i="1"/>
  <c r="C1088" i="1"/>
  <c r="D1087" i="1"/>
  <c r="C1087" i="1"/>
  <c r="D1086" i="1"/>
  <c r="C1086" i="1"/>
  <c r="D1085" i="1"/>
  <c r="C1085" i="1"/>
  <c r="C1084" i="1"/>
  <c r="D1083" i="1"/>
  <c r="C1083" i="1"/>
  <c r="H1083" i="1" s="1"/>
  <c r="D1082" i="1"/>
  <c r="C1082" i="1"/>
  <c r="D1081" i="1"/>
  <c r="C1081" i="1"/>
  <c r="H1081" i="1" s="1"/>
  <c r="D1080" i="1"/>
  <c r="G1080" i="1" s="1"/>
  <c r="C1080" i="1"/>
  <c r="H1080" i="1" s="1"/>
  <c r="D1079" i="1"/>
  <c r="C1079" i="1"/>
  <c r="D1078" i="1"/>
  <c r="C1078" i="1"/>
  <c r="D1077" i="1"/>
  <c r="C1077" i="1"/>
  <c r="D1076" i="1"/>
  <c r="C1076" i="1"/>
  <c r="D1075" i="1"/>
  <c r="C1075" i="1"/>
  <c r="D1074" i="1"/>
  <c r="C1074" i="1"/>
  <c r="H1073" i="1"/>
  <c r="D1073" i="1"/>
  <c r="C1073" i="1"/>
  <c r="D1072" i="1"/>
  <c r="C1072" i="1"/>
  <c r="D1071" i="1"/>
  <c r="C1071" i="1"/>
  <c r="D1070" i="1"/>
  <c r="C1070" i="1"/>
  <c r="D1069" i="1"/>
  <c r="C1069" i="1"/>
  <c r="D1068" i="1"/>
  <c r="C1068" i="1"/>
  <c r="D1067" i="1"/>
  <c r="C1067" i="1"/>
  <c r="D1064" i="1"/>
  <c r="C1064" i="1"/>
  <c r="D1063" i="1"/>
  <c r="C1063" i="1"/>
  <c r="D1062" i="1"/>
  <c r="C1062" i="1"/>
  <c r="D1061" i="1"/>
  <c r="C1061" i="1"/>
  <c r="D1060" i="1"/>
  <c r="C1060" i="1"/>
  <c r="D1059" i="1"/>
  <c r="C1059" i="1"/>
  <c r="D1058" i="1"/>
  <c r="C1058" i="1"/>
  <c r="H1058" i="1" s="1"/>
  <c r="D1057" i="1"/>
  <c r="C1057" i="1"/>
  <c r="D1056"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C1041" i="1"/>
  <c r="D1040" i="1"/>
  <c r="C1040" i="1"/>
  <c r="D1039" i="1"/>
  <c r="C1039" i="1"/>
  <c r="H1039" i="1" s="1"/>
  <c r="D1038" i="1"/>
  <c r="C1038" i="1"/>
  <c r="D1037" i="1"/>
  <c r="C1037" i="1"/>
  <c r="D1036" i="1"/>
  <c r="C1036" i="1"/>
  <c r="D1035" i="1"/>
  <c r="C1035" i="1"/>
  <c r="D1034" i="1"/>
  <c r="D1033" i="1"/>
  <c r="C1033" i="1"/>
  <c r="D1032" i="1"/>
  <c r="C1032" i="1"/>
  <c r="D1031" i="1"/>
  <c r="C1031" i="1"/>
  <c r="H1031" i="1" s="1"/>
  <c r="D1030" i="1"/>
  <c r="D1029" i="1"/>
  <c r="C1029" i="1"/>
  <c r="D1028" i="1"/>
  <c r="C1028" i="1"/>
  <c r="D1027" i="1"/>
  <c r="C1027" i="1"/>
  <c r="D1026" i="1"/>
  <c r="C1026" i="1"/>
  <c r="D1025" i="1"/>
  <c r="C1025" i="1"/>
  <c r="D1024" i="1"/>
  <c r="C1024" i="1"/>
  <c r="D1023" i="1"/>
  <c r="D1022" i="1"/>
  <c r="C1022" i="1"/>
  <c r="D1021" i="1"/>
  <c r="C1021" i="1"/>
  <c r="D1020" i="1"/>
  <c r="C1020"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G1002" i="1" s="1"/>
  <c r="D1001" i="1"/>
  <c r="C1001" i="1"/>
  <c r="D1000" i="1"/>
  <c r="C1000" i="1"/>
  <c r="D999" i="1"/>
  <c r="C999" i="1"/>
  <c r="H999" i="1" s="1"/>
  <c r="D998" i="1"/>
  <c r="C998" i="1"/>
  <c r="C997" i="1"/>
  <c r="D996" i="1"/>
  <c r="C996" i="1"/>
  <c r="D995" i="1"/>
  <c r="C995" i="1"/>
  <c r="D994" i="1"/>
  <c r="C994" i="1"/>
  <c r="D993" i="1"/>
  <c r="C993" i="1"/>
  <c r="D992" i="1"/>
  <c r="C992" i="1"/>
  <c r="D989" i="1"/>
  <c r="C989" i="1"/>
  <c r="D988" i="1"/>
  <c r="C988" i="1"/>
  <c r="D987" i="1"/>
  <c r="C987" i="1"/>
  <c r="H987" i="1" s="1"/>
  <c r="D986" i="1"/>
  <c r="C986" i="1"/>
  <c r="D983" i="1"/>
  <c r="C983" i="1"/>
  <c r="D982" i="1"/>
  <c r="C982" i="1"/>
  <c r="D981" i="1"/>
  <c r="C981" i="1"/>
  <c r="D980" i="1"/>
  <c r="C980" i="1"/>
  <c r="D979" i="1"/>
  <c r="C979" i="1"/>
  <c r="D978" i="1"/>
  <c r="C978" i="1"/>
  <c r="D977" i="1"/>
  <c r="C977" i="1"/>
  <c r="H977" i="1" s="1"/>
  <c r="D976" i="1"/>
  <c r="C976" i="1"/>
  <c r="D975" i="1"/>
  <c r="C975" i="1"/>
  <c r="G975" i="1" s="1"/>
  <c r="D974" i="1"/>
  <c r="C974" i="1"/>
  <c r="D973" i="1"/>
  <c r="C973" i="1"/>
  <c r="D972" i="1"/>
  <c r="C972" i="1"/>
  <c r="D971" i="1"/>
  <c r="C971" i="1"/>
  <c r="D970" i="1"/>
  <c r="C970" i="1"/>
  <c r="D969" i="1"/>
  <c r="C969" i="1"/>
  <c r="H969" i="1" s="1"/>
  <c r="D968" i="1"/>
  <c r="H968" i="1" s="1"/>
  <c r="C968" i="1"/>
  <c r="D967" i="1"/>
  <c r="C967" i="1"/>
  <c r="G967" i="1" s="1"/>
  <c r="D966" i="1"/>
  <c r="C966" i="1"/>
  <c r="D965" i="1"/>
  <c r="C965" i="1"/>
  <c r="D964" i="1"/>
  <c r="C964" i="1"/>
  <c r="D963" i="1"/>
  <c r="C963" i="1"/>
  <c r="D962" i="1"/>
  <c r="C962" i="1"/>
  <c r="D961" i="1"/>
  <c r="C961" i="1"/>
  <c r="H961" i="1" s="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H937" i="1" s="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H888" i="1" s="1"/>
  <c r="D887" i="1"/>
  <c r="C887" i="1"/>
  <c r="D886" i="1"/>
  <c r="C886" i="1"/>
  <c r="D885" i="1"/>
  <c r="C885" i="1"/>
  <c r="D884" i="1"/>
  <c r="C884" i="1"/>
  <c r="H884" i="1" s="1"/>
  <c r="D883" i="1"/>
  <c r="C883" i="1"/>
  <c r="D882" i="1"/>
  <c r="C882" i="1"/>
  <c r="D881" i="1"/>
  <c r="C881" i="1"/>
  <c r="D880" i="1"/>
  <c r="C880" i="1"/>
  <c r="D879" i="1"/>
  <c r="C879" i="1"/>
  <c r="D878" i="1"/>
  <c r="C878" i="1"/>
  <c r="D877" i="1"/>
  <c r="C877" i="1"/>
  <c r="D876" i="1"/>
  <c r="C876" i="1"/>
  <c r="H876" i="1" s="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H860" i="1" s="1"/>
  <c r="D859" i="1"/>
  <c r="C859" i="1"/>
  <c r="D858" i="1"/>
  <c r="C858" i="1"/>
  <c r="H857" i="1"/>
  <c r="D857" i="1"/>
  <c r="C857" i="1"/>
  <c r="D856" i="1"/>
  <c r="C856" i="1"/>
  <c r="H856" i="1" s="1"/>
  <c r="D855" i="1"/>
  <c r="C855" i="1"/>
  <c r="D854" i="1"/>
  <c r="C854" i="1"/>
  <c r="D853" i="1"/>
  <c r="C853" i="1"/>
  <c r="D852" i="1"/>
  <c r="C852" i="1"/>
  <c r="D851" i="1"/>
  <c r="C851" i="1"/>
  <c r="D850" i="1"/>
  <c r="C850" i="1"/>
  <c r="D849" i="1"/>
  <c r="C849" i="1"/>
  <c r="D848" i="1"/>
  <c r="C848" i="1"/>
  <c r="D847" i="1"/>
  <c r="C847" i="1"/>
  <c r="D846" i="1"/>
  <c r="C846" i="1"/>
  <c r="D845" i="1"/>
  <c r="C845" i="1"/>
  <c r="D844" i="1"/>
  <c r="C844" i="1"/>
  <c r="H844" i="1" s="1"/>
  <c r="D843" i="1"/>
  <c r="C843" i="1"/>
  <c r="D842" i="1"/>
  <c r="C842" i="1"/>
  <c r="D841" i="1"/>
  <c r="C841" i="1"/>
  <c r="D840" i="1"/>
  <c r="C840" i="1"/>
  <c r="H840" i="1" s="1"/>
  <c r="D839" i="1"/>
  <c r="C839" i="1"/>
  <c r="D838" i="1"/>
  <c r="C838" i="1"/>
  <c r="D837" i="1"/>
  <c r="C837" i="1"/>
  <c r="D836" i="1"/>
  <c r="C836" i="1"/>
  <c r="H836" i="1" s="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H820" i="1" s="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H687" i="1" s="1"/>
  <c r="C687" i="1"/>
  <c r="D686" i="1"/>
  <c r="C686" i="1"/>
  <c r="D685" i="1"/>
  <c r="C685" i="1"/>
  <c r="D684" i="1"/>
  <c r="C684" i="1"/>
  <c r="D683" i="1"/>
  <c r="C683" i="1"/>
  <c r="H683" i="1" s="1"/>
  <c r="D682" i="1"/>
  <c r="C682" i="1"/>
  <c r="D681" i="1"/>
  <c r="C681" i="1"/>
  <c r="D680" i="1"/>
  <c r="C680" i="1"/>
  <c r="D679" i="1"/>
  <c r="C679" i="1"/>
  <c r="H679" i="1" s="1"/>
  <c r="D678" i="1"/>
  <c r="C678" i="1"/>
  <c r="D677" i="1"/>
  <c r="C677" i="1"/>
  <c r="D676" i="1"/>
  <c r="C676" i="1"/>
  <c r="D675" i="1"/>
  <c r="C675" i="1"/>
  <c r="H675" i="1" s="1"/>
  <c r="H674" i="1"/>
  <c r="D674" i="1"/>
  <c r="C674" i="1"/>
  <c r="D673" i="1"/>
  <c r="C673" i="1"/>
  <c r="D672" i="1"/>
  <c r="C672" i="1"/>
  <c r="D671" i="1"/>
  <c r="C671" i="1"/>
  <c r="D670" i="1"/>
  <c r="C670" i="1"/>
  <c r="D669" i="1"/>
  <c r="C669" i="1"/>
  <c r="D668" i="1"/>
  <c r="C668" i="1"/>
  <c r="D667" i="1"/>
  <c r="C667" i="1"/>
  <c r="D666" i="1"/>
  <c r="G666" i="1" s="1"/>
  <c r="C666" i="1"/>
  <c r="D665" i="1"/>
  <c r="G665" i="1" s="1"/>
  <c r="C665" i="1"/>
  <c r="D664" i="1"/>
  <c r="C664" i="1"/>
  <c r="D663" i="1"/>
  <c r="C663" i="1"/>
  <c r="D662" i="1"/>
  <c r="C662" i="1"/>
  <c r="D661" i="1"/>
  <c r="C661" i="1"/>
  <c r="D660" i="1"/>
  <c r="C660" i="1"/>
  <c r="D659" i="1"/>
  <c r="C659" i="1"/>
  <c r="D658" i="1"/>
  <c r="G658" i="1" s="1"/>
  <c r="C658" i="1"/>
  <c r="D657" i="1"/>
  <c r="G657" i="1" s="1"/>
  <c r="C657" i="1"/>
  <c r="D656" i="1"/>
  <c r="C656" i="1"/>
  <c r="D655" i="1"/>
  <c r="G655" i="1" s="1"/>
  <c r="C655" i="1"/>
  <c r="D654" i="1"/>
  <c r="G654" i="1" s="1"/>
  <c r="C654" i="1"/>
  <c r="D653" i="1"/>
  <c r="C653" i="1"/>
  <c r="D652" i="1"/>
  <c r="G652" i="1" s="1"/>
  <c r="C652" i="1"/>
  <c r="D651" i="1"/>
  <c r="C651" i="1"/>
  <c r="D650" i="1"/>
  <c r="C650" i="1"/>
  <c r="D649" i="1"/>
  <c r="C649" i="1"/>
  <c r="D648" i="1"/>
  <c r="C648" i="1"/>
  <c r="D647" i="1"/>
  <c r="C647" i="1"/>
  <c r="D646" i="1"/>
  <c r="G646" i="1" s="1"/>
  <c r="C646" i="1"/>
  <c r="D645" i="1"/>
  <c r="D644" i="1"/>
  <c r="C644" i="1"/>
  <c r="D643" i="1"/>
  <c r="C643" i="1"/>
  <c r="H643" i="1" s="1"/>
  <c r="D642" i="1"/>
  <c r="C642" i="1"/>
  <c r="D641" i="1"/>
  <c r="C641" i="1"/>
  <c r="D632" i="1"/>
  <c r="C632" i="1"/>
  <c r="D631" i="1"/>
  <c r="C631" i="1"/>
  <c r="H631" i="1" s="1"/>
  <c r="D628" i="1"/>
  <c r="C628" i="1"/>
  <c r="D627" i="1"/>
  <c r="C627" i="1"/>
  <c r="H627" i="1" s="1"/>
  <c r="D626" i="1"/>
  <c r="C626" i="1"/>
  <c r="D625" i="1"/>
  <c r="C625" i="1"/>
  <c r="H625" i="1" s="1"/>
  <c r="D624" i="1"/>
  <c r="C624" i="1"/>
  <c r="D623" i="1"/>
  <c r="C623" i="1"/>
  <c r="D622" i="1"/>
  <c r="C622" i="1"/>
  <c r="D621" i="1"/>
  <c r="C621" i="1"/>
  <c r="H621" i="1" s="1"/>
  <c r="D620" i="1"/>
  <c r="C620" i="1"/>
  <c r="D619" i="1"/>
  <c r="D618" i="1"/>
  <c r="C618" i="1"/>
  <c r="D617" i="1"/>
  <c r="C617" i="1"/>
  <c r="D616" i="1"/>
  <c r="C616" i="1"/>
  <c r="D615" i="1"/>
  <c r="H615" i="1" s="1"/>
  <c r="C615" i="1"/>
  <c r="D614" i="1"/>
  <c r="C614" i="1"/>
  <c r="D613" i="1"/>
  <c r="C613" i="1"/>
  <c r="D612" i="1"/>
  <c r="C612" i="1"/>
  <c r="D611" i="1"/>
  <c r="D610" i="1"/>
  <c r="C610" i="1"/>
  <c r="D609" i="1"/>
  <c r="C609" i="1"/>
  <c r="D608" i="1"/>
  <c r="C608" i="1"/>
  <c r="D607" i="1"/>
  <c r="H607" i="1" s="1"/>
  <c r="C607" i="1"/>
  <c r="D606" i="1"/>
  <c r="D605" i="1"/>
  <c r="C605" i="1"/>
  <c r="D604" i="1"/>
  <c r="C604" i="1"/>
  <c r="D603" i="1"/>
  <c r="C603" i="1"/>
  <c r="D602" i="1"/>
  <c r="C602" i="1"/>
  <c r="D601" i="1"/>
  <c r="C601" i="1"/>
  <c r="D600" i="1"/>
  <c r="C600" i="1"/>
  <c r="C599" i="1"/>
  <c r="D598" i="1"/>
  <c r="C598" i="1"/>
  <c r="D597" i="1"/>
  <c r="C597" i="1"/>
  <c r="D596" i="1"/>
  <c r="C596" i="1"/>
  <c r="D595" i="1"/>
  <c r="C595" i="1"/>
  <c r="H594" i="1"/>
  <c r="D594" i="1"/>
  <c r="C594" i="1"/>
  <c r="D593" i="1"/>
  <c r="D592" i="1"/>
  <c r="C592" i="1"/>
  <c r="D591" i="1"/>
  <c r="C591" i="1"/>
  <c r="D590" i="1"/>
  <c r="C590" i="1"/>
  <c r="D589" i="1"/>
  <c r="C589" i="1"/>
  <c r="C588" i="1"/>
  <c r="D586" i="1"/>
  <c r="C586" i="1"/>
  <c r="D585" i="1"/>
  <c r="C585" i="1"/>
  <c r="D584" i="1"/>
  <c r="C584" i="1"/>
  <c r="D583" i="1"/>
  <c r="C583" i="1"/>
  <c r="D582" i="1"/>
  <c r="C582" i="1"/>
  <c r="D581" i="1"/>
  <c r="C581" i="1"/>
  <c r="D580" i="1"/>
  <c r="C580" i="1"/>
  <c r="D579" i="1"/>
  <c r="H578" i="1"/>
  <c r="D578" i="1"/>
  <c r="C578" i="1"/>
  <c r="D577" i="1"/>
  <c r="C577" i="1"/>
  <c r="D576" i="1"/>
  <c r="G576" i="1" s="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C562" i="1"/>
  <c r="D560" i="1"/>
  <c r="C560" i="1"/>
  <c r="D559" i="1"/>
  <c r="C559" i="1"/>
  <c r="H559" i="1" s="1"/>
  <c r="D558" i="1"/>
  <c r="C558" i="1"/>
  <c r="D557" i="1"/>
  <c r="C557" i="1"/>
  <c r="D556" i="1"/>
  <c r="C556" i="1"/>
  <c r="D555" i="1"/>
  <c r="H555" i="1" s="1"/>
  <c r="C555" i="1"/>
  <c r="D554" i="1"/>
  <c r="C554" i="1"/>
  <c r="D553" i="1"/>
  <c r="C553" i="1"/>
  <c r="D552" i="1"/>
  <c r="C552" i="1"/>
  <c r="D551" i="1"/>
  <c r="C551" i="1"/>
  <c r="D550" i="1"/>
  <c r="H550" i="1" s="1"/>
  <c r="C550" i="1"/>
  <c r="D549" i="1"/>
  <c r="D548" i="1"/>
  <c r="C548" i="1"/>
  <c r="D547" i="1"/>
  <c r="C547" i="1"/>
  <c r="D546" i="1"/>
  <c r="C546" i="1"/>
  <c r="D545" i="1"/>
  <c r="C545" i="1"/>
  <c r="H545" i="1" s="1"/>
  <c r="D544" i="1"/>
  <c r="C544" i="1"/>
  <c r="D543" i="1"/>
  <c r="C543" i="1"/>
  <c r="G543" i="1" s="1"/>
  <c r="D542" i="1"/>
  <c r="C542" i="1"/>
  <c r="D541" i="1"/>
  <c r="C541" i="1"/>
  <c r="D540" i="1"/>
  <c r="C540" i="1"/>
  <c r="D539" i="1"/>
  <c r="C539" i="1"/>
  <c r="D538" i="1"/>
  <c r="C538" i="1"/>
  <c r="D537" i="1"/>
  <c r="D536" i="1"/>
  <c r="C536" i="1"/>
  <c r="D535" i="1"/>
  <c r="C535" i="1"/>
  <c r="D534" i="1"/>
  <c r="C534" i="1"/>
  <c r="D533" i="1"/>
  <c r="C533" i="1"/>
  <c r="D532" i="1"/>
  <c r="C532" i="1"/>
  <c r="D531" i="1"/>
  <c r="C531" i="1"/>
  <c r="D530" i="1"/>
  <c r="C530" i="1"/>
  <c r="D529" i="1"/>
  <c r="C529" i="1"/>
  <c r="D528" i="1"/>
  <c r="C528" i="1"/>
  <c r="D527" i="1"/>
  <c r="C527" i="1"/>
  <c r="D526" i="1"/>
  <c r="H526" i="1" s="1"/>
  <c r="C526" i="1"/>
  <c r="D525" i="1"/>
  <c r="C525" i="1"/>
  <c r="D524" i="1"/>
  <c r="C524" i="1"/>
  <c r="D521" i="1"/>
  <c r="C521" i="1"/>
  <c r="D520" i="1"/>
  <c r="C520" i="1"/>
  <c r="D519" i="1"/>
  <c r="C519" i="1"/>
  <c r="D518" i="1"/>
  <c r="G518" i="1" s="1"/>
  <c r="C518" i="1"/>
  <c r="D517" i="1"/>
  <c r="C517" i="1"/>
  <c r="D516" i="1"/>
  <c r="C516" i="1"/>
  <c r="D515" i="1"/>
  <c r="C515" i="1"/>
  <c r="G514" i="1"/>
  <c r="D514" i="1"/>
  <c r="C514" i="1"/>
  <c r="D513" i="1"/>
  <c r="C513" i="1"/>
  <c r="D512" i="1"/>
  <c r="G512" i="1" s="1"/>
  <c r="C512" i="1"/>
  <c r="D511" i="1"/>
  <c r="C511" i="1"/>
  <c r="C510" i="1"/>
  <c r="D508" i="1"/>
  <c r="C508" i="1"/>
  <c r="D507" i="1"/>
  <c r="G507" i="1" s="1"/>
  <c r="C507" i="1"/>
  <c r="D506" i="1"/>
  <c r="C506" i="1"/>
  <c r="D505" i="1"/>
  <c r="C505" i="1"/>
  <c r="D504" i="1"/>
  <c r="C504" i="1"/>
  <c r="D503" i="1"/>
  <c r="G503" i="1" s="1"/>
  <c r="C503" i="1"/>
  <c r="D502" i="1"/>
  <c r="C502" i="1"/>
  <c r="D501" i="1"/>
  <c r="C501" i="1"/>
  <c r="D500" i="1"/>
  <c r="C500" i="1"/>
  <c r="D499" i="1"/>
  <c r="C499" i="1"/>
  <c r="D498" i="1"/>
  <c r="C498" i="1"/>
  <c r="D497" i="1"/>
  <c r="C497" i="1"/>
  <c r="C496" i="1"/>
  <c r="D495" i="1"/>
  <c r="C495" i="1"/>
  <c r="D494" i="1"/>
  <c r="C494" i="1"/>
  <c r="D493" i="1"/>
  <c r="C493" i="1"/>
  <c r="D492" i="1"/>
  <c r="C492" i="1"/>
  <c r="D491" i="1"/>
  <c r="C491" i="1"/>
  <c r="D490" i="1"/>
  <c r="H490" i="1" s="1"/>
  <c r="C490" i="1"/>
  <c r="D489" i="1"/>
  <c r="C489" i="1"/>
  <c r="D488" i="1"/>
  <c r="C488" i="1"/>
  <c r="D487" i="1"/>
  <c r="C487" i="1"/>
  <c r="D486" i="1"/>
  <c r="C486" i="1"/>
  <c r="D485" i="1"/>
  <c r="C485" i="1"/>
  <c r="D484" i="1"/>
  <c r="C484" i="1"/>
  <c r="D483" i="1"/>
  <c r="H483" i="1" s="1"/>
  <c r="C483" i="1"/>
  <c r="D482" i="1"/>
  <c r="C482" i="1"/>
  <c r="D481" i="1"/>
  <c r="C481" i="1"/>
  <c r="D480" i="1"/>
  <c r="C480" i="1"/>
  <c r="D479" i="1"/>
  <c r="D477" i="1"/>
  <c r="C477" i="1"/>
  <c r="D476" i="1"/>
  <c r="C476" i="1"/>
  <c r="G476" i="1" s="1"/>
  <c r="D475" i="1"/>
  <c r="C475" i="1"/>
  <c r="D474" i="1"/>
  <c r="C474" i="1"/>
  <c r="D473" i="1"/>
  <c r="C473" i="1"/>
  <c r="D472" i="1"/>
  <c r="D471" i="1"/>
  <c r="C471" i="1"/>
  <c r="D470" i="1"/>
  <c r="C470" i="1"/>
  <c r="G469"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4" i="1"/>
  <c r="D423" i="1"/>
  <c r="H423" i="1" s="1"/>
  <c r="C423" i="1"/>
  <c r="D422" i="1"/>
  <c r="C422" i="1"/>
  <c r="D421" i="1"/>
  <c r="C421" i="1"/>
  <c r="D420" i="1"/>
  <c r="C420" i="1"/>
  <c r="H419" i="1"/>
  <c r="D419" i="1"/>
  <c r="C419" i="1"/>
  <c r="D418" i="1"/>
  <c r="C418" i="1"/>
  <c r="D417" i="1"/>
  <c r="C417" i="1"/>
  <c r="D416" i="1"/>
  <c r="D413" i="1"/>
  <c r="C413" i="1"/>
  <c r="C412" i="1"/>
  <c r="D411" i="1"/>
  <c r="D406" i="1"/>
  <c r="C406" i="1"/>
  <c r="D405" i="1"/>
  <c r="C405" i="1"/>
  <c r="D404" i="1"/>
  <c r="C404" i="1"/>
  <c r="D401" i="1"/>
  <c r="C401" i="1"/>
  <c r="H400" i="1"/>
  <c r="D400" i="1"/>
  <c r="C400" i="1"/>
  <c r="D399" i="1"/>
  <c r="C399" i="1"/>
  <c r="H399" i="1" s="1"/>
  <c r="D398" i="1"/>
  <c r="C398" i="1"/>
  <c r="D397" i="1"/>
  <c r="D396" i="1"/>
  <c r="C396" i="1"/>
  <c r="D395" i="1"/>
  <c r="C395" i="1"/>
  <c r="D394" i="1"/>
  <c r="C394" i="1"/>
  <c r="D393" i="1"/>
  <c r="C393" i="1"/>
  <c r="C392" i="1"/>
  <c r="D390" i="1"/>
  <c r="C390" i="1"/>
  <c r="D389" i="1"/>
  <c r="C389" i="1"/>
  <c r="D388" i="1"/>
  <c r="C388" i="1"/>
  <c r="D387" i="1"/>
  <c r="C387" i="1"/>
  <c r="D386" i="1"/>
  <c r="C386" i="1"/>
  <c r="D385" i="1"/>
  <c r="C385" i="1"/>
  <c r="D384" i="1"/>
  <c r="C384" i="1"/>
  <c r="D383" i="1"/>
  <c r="C383" i="1"/>
  <c r="D382" i="1"/>
  <c r="C382" i="1"/>
  <c r="D381" i="1"/>
  <c r="C381" i="1"/>
  <c r="H381" i="1" s="1"/>
  <c r="D380" i="1"/>
  <c r="C380" i="1"/>
  <c r="D379" i="1"/>
  <c r="C379" i="1"/>
  <c r="D377" i="1"/>
  <c r="H377" i="1" s="1"/>
  <c r="C377" i="1"/>
  <c r="D376" i="1"/>
  <c r="C376" i="1"/>
  <c r="D375" i="1"/>
  <c r="C375" i="1"/>
  <c r="D374" i="1"/>
  <c r="C374" i="1"/>
  <c r="D373" i="1"/>
  <c r="C373" i="1"/>
  <c r="D372" i="1"/>
  <c r="C372" i="1"/>
  <c r="D371" i="1"/>
  <c r="C371" i="1"/>
  <c r="D370" i="1"/>
  <c r="C370" i="1"/>
  <c r="D369" i="1"/>
  <c r="C369" i="1"/>
  <c r="D368" i="1"/>
  <c r="C368" i="1"/>
  <c r="H368" i="1" s="1"/>
  <c r="D367" i="1"/>
  <c r="C367" i="1"/>
  <c r="D366" i="1"/>
  <c r="C366" i="1"/>
  <c r="D365" i="1"/>
  <c r="C365" i="1"/>
  <c r="D363" i="1"/>
  <c r="C363" i="1"/>
  <c r="D362" i="1"/>
  <c r="C362" i="1"/>
  <c r="D361" i="1"/>
  <c r="C361" i="1"/>
  <c r="H361" i="1" s="1"/>
  <c r="D360" i="1"/>
  <c r="C360" i="1"/>
  <c r="D359" i="1"/>
  <c r="D357" i="1"/>
  <c r="C357" i="1"/>
  <c r="D356" i="1"/>
  <c r="C356" i="1"/>
  <c r="D355" i="1"/>
  <c r="C355" i="1"/>
  <c r="D354" i="1"/>
  <c r="C354" i="1"/>
  <c r="D353" i="1"/>
  <c r="C353" i="1"/>
  <c r="D352" i="1"/>
  <c r="C352" i="1"/>
  <c r="G352" i="1" s="1"/>
  <c r="C351" i="1"/>
  <c r="D350" i="1"/>
  <c r="C350" i="1"/>
  <c r="D349" i="1"/>
  <c r="C349" i="1"/>
  <c r="D348" i="1"/>
  <c r="C348" i="1"/>
  <c r="D347" i="1"/>
  <c r="C347" i="1"/>
  <c r="D344" i="1"/>
  <c r="C344" i="1"/>
  <c r="D343" i="1"/>
  <c r="C343" i="1"/>
  <c r="D342" i="1"/>
  <c r="C342" i="1"/>
  <c r="D341" i="1"/>
  <c r="C341" i="1"/>
  <c r="G341" i="1" s="1"/>
  <c r="D340" i="1"/>
  <c r="C340" i="1"/>
  <c r="D339" i="1"/>
  <c r="D338" i="1"/>
  <c r="C338" i="1"/>
  <c r="D337" i="1"/>
  <c r="C337" i="1"/>
  <c r="H337" i="1" s="1"/>
  <c r="D336" i="1"/>
  <c r="C336" i="1"/>
  <c r="D335" i="1"/>
  <c r="C335" i="1"/>
  <c r="G335" i="1" s="1"/>
  <c r="D334" i="1"/>
  <c r="C334" i="1"/>
  <c r="D333" i="1"/>
  <c r="C333" i="1"/>
  <c r="D332" i="1"/>
  <c r="C332" i="1"/>
  <c r="D331" i="1"/>
  <c r="C331" i="1"/>
  <c r="D330" i="1"/>
  <c r="C330" i="1"/>
  <c r="D329" i="1"/>
  <c r="C329" i="1"/>
  <c r="G329" i="1" s="1"/>
  <c r="D328" i="1"/>
  <c r="H328" i="1" s="1"/>
  <c r="C328" i="1"/>
  <c r="D327" i="1"/>
  <c r="C327" i="1"/>
  <c r="D326" i="1"/>
  <c r="C326" i="1"/>
  <c r="D325" i="1"/>
  <c r="C325" i="1"/>
  <c r="G325" i="1" s="1"/>
  <c r="D324" i="1"/>
  <c r="H324" i="1" s="1"/>
  <c r="C324" i="1"/>
  <c r="D323" i="1"/>
  <c r="C323" i="1"/>
  <c r="D322" i="1"/>
  <c r="C322" i="1"/>
  <c r="D320" i="1"/>
  <c r="C320" i="1"/>
  <c r="D319" i="1"/>
  <c r="C319" i="1"/>
  <c r="D318" i="1"/>
  <c r="C318" i="1"/>
  <c r="D317" i="1"/>
  <c r="C317" i="1"/>
  <c r="D316" i="1"/>
  <c r="C316" i="1"/>
  <c r="H316" i="1" s="1"/>
  <c r="D315" i="1"/>
  <c r="C315" i="1"/>
  <c r="D314" i="1"/>
  <c r="C314" i="1"/>
  <c r="D313" i="1"/>
  <c r="H313" i="1" s="1"/>
  <c r="C313" i="1"/>
  <c r="D312" i="1"/>
  <c r="C312" i="1"/>
  <c r="D311" i="1"/>
  <c r="C311" i="1"/>
  <c r="D310" i="1"/>
  <c r="C310" i="1"/>
  <c r="D309" i="1"/>
  <c r="C309" i="1"/>
  <c r="D308" i="1"/>
  <c r="C308" i="1"/>
  <c r="D305" i="1"/>
  <c r="C305" i="1"/>
  <c r="D304" i="1"/>
  <c r="C304" i="1"/>
  <c r="D303" i="1"/>
  <c r="C303" i="1"/>
  <c r="D302" i="1"/>
  <c r="C302" i="1"/>
  <c r="H302" i="1" s="1"/>
  <c r="D301" i="1"/>
  <c r="C301" i="1"/>
  <c r="D300" i="1"/>
  <c r="C300" i="1"/>
  <c r="D299" i="1"/>
  <c r="C299" i="1"/>
  <c r="D298" i="1"/>
  <c r="C298" i="1"/>
  <c r="D297" i="1"/>
  <c r="C297" i="1"/>
  <c r="D296" i="1"/>
  <c r="C296" i="1"/>
  <c r="D295" i="1"/>
  <c r="D292" i="1"/>
  <c r="C292" i="1"/>
  <c r="D291" i="1"/>
  <c r="C291" i="1"/>
  <c r="D290" i="1"/>
  <c r="C290" i="1"/>
  <c r="D289" i="1"/>
  <c r="C289" i="1"/>
  <c r="D288" i="1"/>
  <c r="C288" i="1"/>
  <c r="D284" i="1"/>
  <c r="D283" i="1"/>
  <c r="C283" i="1"/>
  <c r="D282" i="1"/>
  <c r="C282" i="1"/>
  <c r="G282" i="1" s="1"/>
  <c r="D281" i="1"/>
  <c r="C281" i="1"/>
  <c r="D280" i="1"/>
  <c r="C280" i="1"/>
  <c r="G280" i="1" s="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H266" i="1" s="1"/>
  <c r="D265" i="1"/>
  <c r="C265" i="1"/>
  <c r="D264" i="1"/>
  <c r="C264" i="1"/>
  <c r="D263" i="1"/>
  <c r="C263" i="1"/>
  <c r="D262" i="1"/>
  <c r="C262" i="1"/>
  <c r="G262" i="1" s="1"/>
  <c r="D261" i="1"/>
  <c r="C261" i="1"/>
  <c r="D260" i="1"/>
  <c r="C260" i="1"/>
  <c r="D258" i="1"/>
  <c r="C258" i="1"/>
  <c r="D257" i="1"/>
  <c r="C257" i="1"/>
  <c r="D256" i="1"/>
  <c r="C256" i="1"/>
  <c r="C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G241" i="1" s="1"/>
  <c r="D240" i="1"/>
  <c r="C240" i="1"/>
  <c r="D239" i="1"/>
  <c r="C239" i="1"/>
  <c r="H239" i="1" s="1"/>
  <c r="D238" i="1"/>
  <c r="C238" i="1"/>
  <c r="D237" i="1"/>
  <c r="C237" i="1"/>
  <c r="D236" i="1"/>
  <c r="D235" i="1"/>
  <c r="C235" i="1"/>
  <c r="G235" i="1" s="1"/>
  <c r="D234" i="1"/>
  <c r="C234" i="1"/>
  <c r="D233" i="1"/>
  <c r="C233" i="1"/>
  <c r="D232" i="1"/>
  <c r="C232" i="1"/>
  <c r="D231" i="1"/>
  <c r="C231" i="1"/>
  <c r="D230" i="1"/>
  <c r="C230" i="1"/>
  <c r="D229" i="1"/>
  <c r="C229" i="1"/>
  <c r="D228" i="1"/>
  <c r="C228" i="1"/>
  <c r="D227" i="1"/>
  <c r="C227" i="1"/>
  <c r="D226" i="1"/>
  <c r="H226" i="1" s="1"/>
  <c r="C226" i="1"/>
  <c r="D225" i="1"/>
  <c r="C225" i="1"/>
  <c r="D224" i="1"/>
  <c r="C224" i="1"/>
  <c r="D223" i="1"/>
  <c r="C223" i="1"/>
  <c r="D222" i="1"/>
  <c r="C222" i="1"/>
  <c r="D221" i="1"/>
  <c r="C221" i="1"/>
  <c r="D219" i="1"/>
  <c r="H219" i="1" s="1"/>
  <c r="C219" i="1"/>
  <c r="D218" i="1"/>
  <c r="C218" i="1"/>
  <c r="G218" i="1" s="1"/>
  <c r="D217" i="1"/>
  <c r="C217" i="1"/>
  <c r="D216" i="1"/>
  <c r="C216" i="1"/>
  <c r="G216" i="1" s="1"/>
  <c r="D214" i="1"/>
  <c r="C214" i="1"/>
  <c r="D213" i="1"/>
  <c r="C213" i="1"/>
  <c r="G213" i="1" s="1"/>
  <c r="D212" i="1"/>
  <c r="C212" i="1"/>
  <c r="C211" i="1"/>
  <c r="D210" i="1"/>
  <c r="C210" i="1"/>
  <c r="D209" i="1"/>
  <c r="C209" i="1"/>
  <c r="D208" i="1"/>
  <c r="C208" i="1"/>
  <c r="G208" i="1" s="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D172" i="1"/>
  <c r="C172" i="1"/>
  <c r="G172" i="1" s="1"/>
  <c r="D171" i="1"/>
  <c r="C171" i="1"/>
  <c r="D170" i="1"/>
  <c r="C170" i="1"/>
  <c r="D169" i="1"/>
  <c r="C169" i="1"/>
  <c r="D168" i="1"/>
  <c r="C168" i="1"/>
  <c r="D167" i="1"/>
  <c r="C167" i="1"/>
  <c r="D166" i="1"/>
  <c r="C166" i="1"/>
  <c r="D165" i="1"/>
  <c r="D164" i="1"/>
  <c r="C164" i="1"/>
  <c r="D163" i="1"/>
  <c r="C163" i="1"/>
  <c r="D162" i="1"/>
  <c r="C162" i="1"/>
  <c r="D161" i="1"/>
  <c r="C161" i="1"/>
  <c r="C160" i="1"/>
  <c r="D158" i="1"/>
  <c r="C158" i="1"/>
  <c r="D157" i="1"/>
  <c r="C157" i="1"/>
  <c r="G157" i="1" s="1"/>
  <c r="D156" i="1"/>
  <c r="C156" i="1"/>
  <c r="C155" i="1"/>
  <c r="D154" i="1"/>
  <c r="C154" i="1"/>
  <c r="D153" i="1"/>
  <c r="C153" i="1"/>
  <c r="D152" i="1"/>
  <c r="C152" i="1"/>
  <c r="D151" i="1"/>
  <c r="C151" i="1"/>
  <c r="D150" i="1"/>
  <c r="C150" i="1"/>
  <c r="C149" i="1"/>
  <c r="D146" i="1"/>
  <c r="C146" i="1"/>
  <c r="D145" i="1"/>
  <c r="C145" i="1"/>
  <c r="G145" i="1" s="1"/>
  <c r="D144" i="1"/>
  <c r="C144" i="1"/>
  <c r="D143" i="1"/>
  <c r="C143" i="1"/>
  <c r="H143" i="1" s="1"/>
  <c r="D142" i="1"/>
  <c r="C142" i="1"/>
  <c r="H142" i="1" s="1"/>
  <c r="D141" i="1"/>
  <c r="C141" i="1"/>
  <c r="H141" i="1" s="1"/>
  <c r="D140" i="1"/>
  <c r="C140" i="1"/>
  <c r="D139" i="1"/>
  <c r="C139" i="1"/>
  <c r="H139" i="1" s="1"/>
  <c r="D138" i="1"/>
  <c r="C138" i="1"/>
  <c r="H138" i="1" s="1"/>
  <c r="D137" i="1"/>
  <c r="C137" i="1"/>
  <c r="H137" i="1" s="1"/>
  <c r="D136" i="1"/>
  <c r="C136" i="1"/>
  <c r="D134" i="1"/>
  <c r="C134" i="1"/>
  <c r="H134" i="1" s="1"/>
  <c r="D133" i="1"/>
  <c r="C133" i="1"/>
  <c r="D132" i="1"/>
  <c r="C132" i="1"/>
  <c r="H132" i="1" s="1"/>
  <c r="D131" i="1"/>
  <c r="C131" i="1"/>
  <c r="H131" i="1" s="1"/>
  <c r="D130" i="1"/>
  <c r="C130" i="1"/>
  <c r="H130" i="1" s="1"/>
  <c r="D128" i="1"/>
  <c r="C128" i="1"/>
  <c r="H128" i="1" s="1"/>
  <c r="D127" i="1"/>
  <c r="C127" i="1"/>
  <c r="H127" i="1" s="1"/>
  <c r="D126" i="1"/>
  <c r="C126" i="1"/>
  <c r="H126" i="1" s="1"/>
  <c r="D125" i="1"/>
  <c r="C125" i="1"/>
  <c r="H125" i="1" s="1"/>
  <c r="D124" i="1"/>
  <c r="C124" i="1"/>
  <c r="H124" i="1" s="1"/>
  <c r="D123" i="1"/>
  <c r="C123" i="1"/>
  <c r="D122" i="1"/>
  <c r="C122" i="1"/>
  <c r="D121" i="1"/>
  <c r="C121" i="1"/>
  <c r="D119" i="1"/>
  <c r="C119" i="1"/>
  <c r="H119" i="1" s="1"/>
  <c r="D118" i="1"/>
  <c r="C118" i="1"/>
  <c r="D117" i="1"/>
  <c r="C117" i="1"/>
  <c r="H117" i="1" s="1"/>
  <c r="D116" i="1"/>
  <c r="C116" i="1"/>
  <c r="D115" i="1"/>
  <c r="C115" i="1"/>
  <c r="D114" i="1"/>
  <c r="C114" i="1"/>
  <c r="H114" i="1" s="1"/>
  <c r="D113" i="1"/>
  <c r="C113" i="1"/>
  <c r="H113" i="1" s="1"/>
  <c r="D112" i="1"/>
  <c r="C112" i="1"/>
  <c r="H112" i="1" s="1"/>
  <c r="D111" i="1"/>
  <c r="C111" i="1"/>
  <c r="H111" i="1" s="1"/>
  <c r="D110" i="1"/>
  <c r="C110" i="1"/>
  <c r="H110" i="1" s="1"/>
  <c r="D109" i="1"/>
  <c r="C109" i="1"/>
  <c r="D108" i="1"/>
  <c r="C108" i="1"/>
  <c r="D107" i="1"/>
  <c r="C107" i="1"/>
  <c r="H107" i="1" s="1"/>
  <c r="D106" i="1"/>
  <c r="C106" i="1"/>
  <c r="D105" i="1"/>
  <c r="C105" i="1"/>
  <c r="D104" i="1"/>
  <c r="C104" i="1"/>
  <c r="H104" i="1" s="1"/>
  <c r="D103" i="1"/>
  <c r="C103"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D86" i="1"/>
  <c r="C86" i="1"/>
  <c r="D85" i="1"/>
  <c r="C85" i="1"/>
  <c r="D84" i="1"/>
  <c r="C84" i="1"/>
  <c r="D83" i="1"/>
  <c r="C83" i="1"/>
  <c r="D82" i="1"/>
  <c r="C82" i="1"/>
  <c r="D81" i="1"/>
  <c r="C81" i="1"/>
  <c r="D80" i="1"/>
  <c r="C80"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C50" i="1"/>
  <c r="D49" i="1"/>
  <c r="C49" i="1"/>
  <c r="D48" i="1"/>
  <c r="C48" i="1"/>
  <c r="H48" i="1" s="1"/>
  <c r="D47" i="1"/>
  <c r="C47" i="1"/>
  <c r="D45" i="1"/>
  <c r="C45" i="1"/>
  <c r="H45" i="1" s="1"/>
  <c r="D44" i="1"/>
  <c r="C44" i="1"/>
  <c r="D43" i="1"/>
  <c r="C43" i="1"/>
  <c r="H43" i="1" s="1"/>
  <c r="D42" i="1"/>
  <c r="C42" i="1"/>
  <c r="D41" i="1"/>
  <c r="C41" i="1"/>
  <c r="H41" i="1" s="1"/>
  <c r="D40" i="1"/>
  <c r="D39" i="1"/>
  <c r="C39" i="1"/>
  <c r="D38" i="1"/>
  <c r="C38" i="1"/>
  <c r="D37" i="1"/>
  <c r="C37" i="1"/>
  <c r="D36" i="1"/>
  <c r="C36" i="1"/>
  <c r="D35" i="1"/>
  <c r="C35" i="1"/>
  <c r="D34" i="1"/>
  <c r="C34" i="1"/>
  <c r="D33" i="1"/>
  <c r="D32" i="1"/>
  <c r="C32" i="1"/>
  <c r="D31" i="1"/>
  <c r="C31" i="1"/>
  <c r="D30" i="1"/>
  <c r="C30" i="1"/>
  <c r="D29" i="1"/>
  <c r="C29" i="1"/>
  <c r="H29" i="1" s="1"/>
  <c r="D28" i="1"/>
  <c r="C28" i="1"/>
  <c r="D27" i="1"/>
  <c r="C27" i="1"/>
  <c r="H27" i="1" s="1"/>
  <c r="D26" i="1"/>
  <c r="C26"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H1270" i="1" l="1"/>
  <c r="F250" i="5"/>
  <c r="G1045" i="1"/>
  <c r="G1266" i="1"/>
  <c r="C1236" i="1"/>
  <c r="H1147" i="1"/>
  <c r="G1293" i="1"/>
  <c r="D1167" i="1"/>
  <c r="G1170" i="1"/>
  <c r="G1091" i="1"/>
  <c r="H1177" i="1"/>
  <c r="G1146" i="1"/>
  <c r="H1239" i="1"/>
  <c r="C1168" i="1"/>
  <c r="G1210" i="1"/>
  <c r="G1283" i="1"/>
  <c r="F45" i="5"/>
  <c r="G1257" i="1"/>
  <c r="H1085" i="1"/>
  <c r="G1182" i="1"/>
  <c r="G1267" i="1"/>
  <c r="H1145" i="1"/>
  <c r="G1079" i="1"/>
  <c r="H1049" i="1"/>
  <c r="G1177" i="1"/>
  <c r="G1082" i="1"/>
  <c r="G1289" i="1"/>
  <c r="H1283" i="1"/>
  <c r="G1142" i="1"/>
  <c r="G1234" i="1"/>
  <c r="H1057" i="1"/>
  <c r="G1291" i="1"/>
  <c r="H1179" i="1"/>
  <c r="F78" i="5"/>
  <c r="G1298" i="1"/>
  <c r="G1295" i="1"/>
  <c r="E285" i="9"/>
  <c r="B285" i="9" s="1"/>
  <c r="F56" i="5"/>
  <c r="G1084" i="1"/>
  <c r="H1066" i="1"/>
  <c r="G1279" i="1"/>
  <c r="F242" i="5"/>
  <c r="F135" i="5"/>
  <c r="F35" i="5"/>
  <c r="H1194" i="1"/>
  <c r="F207" i="5"/>
  <c r="G1166" i="1"/>
  <c r="G1247" i="1"/>
  <c r="G1245" i="1"/>
  <c r="G1241" i="1"/>
  <c r="G1238" i="1"/>
  <c r="E245" i="5"/>
  <c r="D1222" i="1" s="1"/>
  <c r="E280" i="9"/>
  <c r="B280" i="9" s="1"/>
  <c r="H1223" i="1"/>
  <c r="F239" i="5"/>
  <c r="H1160" i="1"/>
  <c r="G1148" i="1"/>
  <c r="H1149" i="1"/>
  <c r="G1144" i="1"/>
  <c r="F164" i="5"/>
  <c r="H1143" i="1"/>
  <c r="G1130" i="1"/>
  <c r="H1129" i="1"/>
  <c r="H1127" i="1"/>
  <c r="G1075" i="1"/>
  <c r="H1064" i="1"/>
  <c r="C1056" i="1"/>
  <c r="G1056" i="1" s="1"/>
  <c r="F70" i="5"/>
  <c r="C1034" i="1"/>
  <c r="C1030" i="1"/>
  <c r="H1030" i="1" s="1"/>
  <c r="C1023" i="1"/>
  <c r="H1023" i="1" s="1"/>
  <c r="F29" i="5"/>
  <c r="E12" i="5"/>
  <c r="D990" i="1" s="1"/>
  <c r="F19" i="5"/>
  <c r="D991" i="1"/>
  <c r="F13" i="5"/>
  <c r="H991" i="1"/>
  <c r="H986" i="1"/>
  <c r="G167" i="1"/>
  <c r="G169" i="1"/>
  <c r="H171" i="1"/>
  <c r="G201" i="1"/>
  <c r="G205" i="1"/>
  <c r="H5" i="1"/>
  <c r="H7" i="1"/>
  <c r="H9" i="1"/>
  <c r="H13" i="1"/>
  <c r="H15" i="1"/>
  <c r="H17" i="1"/>
  <c r="H21" i="1"/>
  <c r="H23" i="1"/>
  <c r="H52" i="1"/>
  <c r="H54" i="1"/>
  <c r="H56" i="1"/>
  <c r="H60" i="1"/>
  <c r="H62" i="1"/>
  <c r="H68" i="1"/>
  <c r="H195" i="1"/>
  <c r="G228" i="1"/>
  <c r="H491" i="1"/>
  <c r="H202" i="1"/>
  <c r="H242" i="1"/>
  <c r="G256" i="1"/>
  <c r="G258" i="1"/>
  <c r="G261" i="1"/>
  <c r="H278" i="1"/>
  <c r="G288" i="1"/>
  <c r="H380" i="1"/>
  <c r="H383" i="1"/>
  <c r="H389" i="1"/>
  <c r="G393" i="1"/>
  <c r="H498" i="1"/>
  <c r="H502" i="1"/>
  <c r="H504" i="1"/>
  <c r="G533" i="1"/>
  <c r="G535" i="1"/>
  <c r="H539" i="1"/>
  <c r="H558" i="1"/>
  <c r="G569" i="1"/>
  <c r="G586" i="1"/>
  <c r="G589" i="1"/>
  <c r="G594" i="1"/>
  <c r="H595" i="1"/>
  <c r="G600" i="1"/>
  <c r="G602" i="1"/>
  <c r="G604" i="1"/>
  <c r="H828" i="1"/>
  <c r="H892" i="1"/>
  <c r="H896" i="1"/>
  <c r="H900" i="1"/>
  <c r="H904" i="1"/>
  <c r="H908" i="1"/>
  <c r="H912" i="1"/>
  <c r="H916" i="1"/>
  <c r="H920" i="1"/>
  <c r="H928" i="1"/>
  <c r="H932" i="1"/>
  <c r="H936" i="1"/>
  <c r="H1014" i="1"/>
  <c r="H1022" i="1"/>
  <c r="G1026" i="1"/>
  <c r="G1064" i="1"/>
  <c r="G1070" i="1"/>
  <c r="G1072" i="1"/>
  <c r="H1074" i="1"/>
  <c r="H1076" i="1"/>
  <c r="H1078" i="1"/>
  <c r="H1125" i="1"/>
  <c r="H1140" i="1"/>
  <c r="H1161" i="1"/>
  <c r="G1171" i="1"/>
  <c r="G1173" i="1"/>
  <c r="G1195" i="1"/>
  <c r="G1197" i="1"/>
  <c r="G1199" i="1"/>
  <c r="G1201" i="1"/>
  <c r="G1207" i="1"/>
  <c r="G1225" i="1"/>
  <c r="G1227" i="1"/>
  <c r="G1229" i="1"/>
  <c r="G1231" i="1"/>
  <c r="G1239" i="1"/>
  <c r="G1250" i="1"/>
  <c r="G1254" i="1"/>
  <c r="H1280" i="1"/>
  <c r="H1287" i="1"/>
  <c r="G1449" i="1"/>
  <c r="J1451" i="1"/>
  <c r="H1470" i="1"/>
  <c r="J1472" i="1"/>
  <c r="G1532" i="1"/>
  <c r="E351" i="4"/>
  <c r="D346" i="1" s="1"/>
  <c r="G250" i="1"/>
  <c r="H271" i="1"/>
  <c r="H315" i="1"/>
  <c r="G317" i="1"/>
  <c r="G319" i="1"/>
  <c r="H469" i="1"/>
  <c r="H473" i="1"/>
  <c r="H477" i="1"/>
  <c r="H494" i="1"/>
  <c r="H542" i="1"/>
  <c r="H546" i="1"/>
  <c r="H622" i="1"/>
  <c r="H624" i="1"/>
  <c r="H628" i="1"/>
  <c r="H632" i="1"/>
  <c r="H642" i="1"/>
  <c r="H682" i="1"/>
  <c r="G691" i="1"/>
  <c r="G693" i="1"/>
  <c r="G695" i="1"/>
  <c r="H823" i="1"/>
  <c r="H825" i="1"/>
  <c r="H864" i="1"/>
  <c r="H940" i="1"/>
  <c r="H1007" i="1"/>
  <c r="G1013" i="1"/>
  <c r="H1015" i="1"/>
  <c r="G1021" i="1"/>
  <c r="G1034" i="1"/>
  <c r="G1061" i="1"/>
  <c r="H1067" i="1"/>
  <c r="H1069" i="1"/>
  <c r="H1071" i="1"/>
  <c r="G1135" i="1"/>
  <c r="G1137" i="1"/>
  <c r="G1139" i="1"/>
  <c r="G1141" i="1"/>
  <c r="H1198" i="1"/>
  <c r="H1202" i="1"/>
  <c r="H1230" i="1"/>
  <c r="H1232" i="1"/>
  <c r="H1249" i="1"/>
  <c r="H1251" i="1"/>
  <c r="G1372" i="1"/>
  <c r="G1404" i="1"/>
  <c r="G487" i="1"/>
  <c r="G491" i="1"/>
  <c r="H530" i="1"/>
  <c r="G564" i="1"/>
  <c r="G566" i="1"/>
  <c r="H581" i="1"/>
  <c r="H583" i="1"/>
  <c r="H585" i="1"/>
  <c r="H605" i="1"/>
  <c r="G612" i="1"/>
  <c r="H671" i="1"/>
  <c r="H686" i="1"/>
  <c r="H861" i="1"/>
  <c r="H863" i="1"/>
  <c r="H865" i="1"/>
  <c r="H871" i="1"/>
  <c r="H873" i="1"/>
  <c r="H879" i="1"/>
  <c r="H887" i="1"/>
  <c r="H889" i="1"/>
  <c r="H895" i="1"/>
  <c r="H897" i="1"/>
  <c r="H905" i="1"/>
  <c r="H911" i="1"/>
  <c r="H919" i="1"/>
  <c r="H921" i="1"/>
  <c r="H925" i="1"/>
  <c r="H927" i="1"/>
  <c r="H929" i="1"/>
  <c r="G1048" i="1"/>
  <c r="H1050" i="1"/>
  <c r="H1079" i="1"/>
  <c r="H1093" i="1"/>
  <c r="H1095" i="1"/>
  <c r="G1126" i="1"/>
  <c r="G1128" i="1"/>
  <c r="G1174" i="1"/>
  <c r="G1176" i="1"/>
  <c r="H1237" i="1"/>
  <c r="H1240" i="1"/>
  <c r="H1242" i="1"/>
  <c r="H1244" i="1"/>
  <c r="H1292" i="1"/>
  <c r="H1294" i="1"/>
  <c r="H1296" i="1"/>
  <c r="G286" i="9"/>
  <c r="E134" i="5"/>
  <c r="D1112" i="1" s="1"/>
  <c r="D22" i="7"/>
  <c r="H30" i="3" s="1"/>
  <c r="F54" i="4"/>
  <c r="F6" i="6"/>
  <c r="E281" i="9"/>
  <c r="B281" i="9" s="1"/>
  <c r="E290" i="9"/>
  <c r="B290" i="9" s="1"/>
  <c r="F13" i="6"/>
  <c r="G1424" i="1"/>
  <c r="H1417" i="1"/>
  <c r="F50" i="6"/>
  <c r="C1330" i="1"/>
  <c r="H1330" i="1" s="1"/>
  <c r="G1338" i="1"/>
  <c r="H1404" i="1"/>
  <c r="F94" i="6"/>
  <c r="G1392" i="1"/>
  <c r="H1339" i="1"/>
  <c r="H1353" i="1"/>
  <c r="D1307" i="1"/>
  <c r="H1396" i="1"/>
  <c r="H1424" i="1"/>
  <c r="H1391" i="1"/>
  <c r="F122" i="6"/>
  <c r="H1335" i="1"/>
  <c r="F39" i="6"/>
  <c r="H1392" i="1"/>
  <c r="H1428" i="1"/>
  <c r="H1357" i="1"/>
  <c r="G1367" i="1"/>
  <c r="H1385" i="1"/>
  <c r="H1365" i="1"/>
  <c r="H1360" i="1"/>
  <c r="G1330" i="1"/>
  <c r="H1352" i="1"/>
  <c r="G1360" i="1"/>
  <c r="H1389" i="1"/>
  <c r="F82" i="6"/>
  <c r="G1375" i="1"/>
  <c r="H1372" i="1"/>
  <c r="F75" i="6"/>
  <c r="H1359" i="1"/>
  <c r="F61" i="6"/>
  <c r="H1355" i="1"/>
  <c r="G1348" i="1"/>
  <c r="E35" i="6"/>
  <c r="F54" i="6"/>
  <c r="G1333" i="1"/>
  <c r="F28" i="6"/>
  <c r="G1432" i="1"/>
  <c r="H1421" i="1"/>
  <c r="H1419" i="1"/>
  <c r="H1416" i="1"/>
  <c r="F118" i="6"/>
  <c r="F115" i="6"/>
  <c r="H1409" i="1"/>
  <c r="H1411" i="1"/>
  <c r="F107" i="6"/>
  <c r="G1399" i="1"/>
  <c r="C1322" i="1"/>
  <c r="F22" i="6"/>
  <c r="H1564" i="1"/>
  <c r="G1485" i="1"/>
  <c r="G1548" i="1"/>
  <c r="G1572" i="1"/>
  <c r="G1579" i="1"/>
  <c r="G1576" i="1"/>
  <c r="G1567" i="1"/>
  <c r="G1563" i="1"/>
  <c r="H1560" i="1"/>
  <c r="G1560" i="1"/>
  <c r="G1540" i="1"/>
  <c r="D24" i="8"/>
  <c r="C1499" i="1" s="1"/>
  <c r="H1504" i="1"/>
  <c r="G1493" i="1"/>
  <c r="H1493" i="1"/>
  <c r="G1489" i="1"/>
  <c r="H357" i="1"/>
  <c r="H362" i="1"/>
  <c r="H367" i="1"/>
  <c r="G377" i="1"/>
  <c r="H396" i="1"/>
  <c r="G421" i="1"/>
  <c r="G423" i="1"/>
  <c r="H520" i="1"/>
  <c r="G570" i="1"/>
  <c r="G578" i="1"/>
  <c r="H590" i="1"/>
  <c r="H592" i="1"/>
  <c r="G643" i="1"/>
  <c r="H646" i="1"/>
  <c r="H666" i="1"/>
  <c r="H670" i="1"/>
  <c r="G679" i="1"/>
  <c r="H924" i="1"/>
  <c r="H190" i="1"/>
  <c r="H508" i="1"/>
  <c r="G508" i="1"/>
  <c r="G511" i="1"/>
  <c r="H695" i="1"/>
  <c r="G697" i="1"/>
  <c r="H779" i="1"/>
  <c r="H785" i="1"/>
  <c r="H791" i="1"/>
  <c r="H793" i="1"/>
  <c r="H807" i="1"/>
  <c r="H809" i="1"/>
  <c r="H811" i="1"/>
  <c r="H815" i="1"/>
  <c r="H832" i="1"/>
  <c r="H852" i="1"/>
  <c r="H186" i="1"/>
  <c r="H254" i="1"/>
  <c r="H35" i="1"/>
  <c r="H81" i="1"/>
  <c r="H83" i="1"/>
  <c r="H85" i="1"/>
  <c r="G164" i="1"/>
  <c r="H175" i="1"/>
  <c r="G181" i="1"/>
  <c r="H183" i="1"/>
  <c r="G185" i="1"/>
  <c r="H187" i="1"/>
  <c r="G189" i="1"/>
  <c r="H191" i="1"/>
  <c r="G202" i="1"/>
  <c r="G212" i="1"/>
  <c r="G214" i="1"/>
  <c r="G217" i="1"/>
  <c r="G244" i="1"/>
  <c r="G249" i="1"/>
  <c r="H270" i="1"/>
  <c r="G272" i="1"/>
  <c r="G274" i="1"/>
  <c r="H279" i="1"/>
  <c r="G289" i="1"/>
  <c r="H303" i="1"/>
  <c r="G305" i="1"/>
  <c r="G309" i="1"/>
  <c r="G311" i="1"/>
  <c r="H323" i="1"/>
  <c r="H344" i="1"/>
  <c r="H348" i="1"/>
  <c r="H379" i="1"/>
  <c r="G381" i="1"/>
  <c r="G468" i="1"/>
  <c r="H486" i="1"/>
  <c r="H487" i="1"/>
  <c r="H569" i="1"/>
  <c r="H612" i="1"/>
  <c r="G671" i="1"/>
  <c r="G686" i="1"/>
  <c r="G690" i="1"/>
  <c r="G694" i="1"/>
  <c r="H384" i="1"/>
  <c r="G422" i="1"/>
  <c r="H425" i="1"/>
  <c r="G477" i="1"/>
  <c r="G499" i="1"/>
  <c r="H512" i="1"/>
  <c r="G515" i="1"/>
  <c r="H527" i="1"/>
  <c r="H534" i="1"/>
  <c r="G539" i="1"/>
  <c r="G551" i="1"/>
  <c r="H576" i="1"/>
  <c r="G614" i="1"/>
  <c r="G616" i="1"/>
  <c r="G642" i="1"/>
  <c r="H651" i="1"/>
  <c r="H655" i="1"/>
  <c r="H659" i="1"/>
  <c r="H667" i="1"/>
  <c r="G672" i="1"/>
  <c r="H678" i="1"/>
  <c r="H691" i="1"/>
  <c r="G698" i="1"/>
  <c r="H782" i="1"/>
  <c r="H784" i="1"/>
  <c r="H790" i="1"/>
  <c r="H798" i="1"/>
  <c r="H800" i="1"/>
  <c r="H810" i="1"/>
  <c r="H812" i="1"/>
  <c r="H829" i="1"/>
  <c r="H831" i="1"/>
  <c r="H833" i="1"/>
  <c r="H839" i="1"/>
  <c r="H841" i="1"/>
  <c r="H847" i="1"/>
  <c r="H855" i="1"/>
  <c r="H868" i="1"/>
  <c r="H872" i="1"/>
  <c r="H881" i="1"/>
  <c r="H960" i="1"/>
  <c r="G997" i="1"/>
  <c r="H1006" i="1"/>
  <c r="G1010" i="1"/>
  <c r="G1029" i="1"/>
  <c r="H1038" i="1"/>
  <c r="G1042" i="1"/>
  <c r="H1062" i="1"/>
  <c r="G1066" i="1"/>
  <c r="H1068" i="1"/>
  <c r="H1087" i="1"/>
  <c r="G1092" i="1"/>
  <c r="H1094" i="1"/>
  <c r="G1132" i="1"/>
  <c r="G1134" i="1"/>
  <c r="G1151" i="1"/>
  <c r="G1158" i="1"/>
  <c r="G1160" i="1"/>
  <c r="G1161" i="1"/>
  <c r="H1163" i="1"/>
  <c r="H1165" i="1"/>
  <c r="H1169" i="1"/>
  <c r="H1185" i="1"/>
  <c r="G1185" i="1"/>
  <c r="H1188" i="1"/>
  <c r="G1188" i="1"/>
  <c r="H1193" i="1"/>
  <c r="G1193" i="1"/>
  <c r="H1224" i="1"/>
  <c r="H1228" i="1"/>
  <c r="H1271" i="1"/>
  <c r="F258" i="5"/>
  <c r="C1235" i="1"/>
  <c r="H1235" i="1" s="1"/>
  <c r="G943" i="1"/>
  <c r="H945" i="1"/>
  <c r="G951" i="1"/>
  <c r="H953" i="1"/>
  <c r="G959" i="1"/>
  <c r="G1005" i="1"/>
  <c r="G1018" i="1"/>
  <c r="G1037" i="1"/>
  <c r="G1053" i="1"/>
  <c r="H1077" i="1"/>
  <c r="H1216" i="1"/>
  <c r="H1218" i="1"/>
  <c r="H1220" i="1"/>
  <c r="H1184" i="1"/>
  <c r="G1184" i="1"/>
  <c r="H1189" i="1"/>
  <c r="G1189" i="1"/>
  <c r="H1192" i="1"/>
  <c r="G1192" i="1"/>
  <c r="G1235" i="1"/>
  <c r="H998" i="1"/>
  <c r="G1076" i="1"/>
  <c r="G1086" i="1"/>
  <c r="G1088" i="1"/>
  <c r="G1095" i="1"/>
  <c r="H1131" i="1"/>
  <c r="H1133" i="1"/>
  <c r="H1137" i="1"/>
  <c r="G1140" i="1"/>
  <c r="H1176" i="1"/>
  <c r="H1207" i="1"/>
  <c r="E237" i="5"/>
  <c r="F243" i="9"/>
  <c r="B243" i="9" s="1"/>
  <c r="F259" i="9"/>
  <c r="B259" i="9" s="1"/>
  <c r="F263" i="9"/>
  <c r="F268" i="9"/>
  <c r="E279" i="9"/>
  <c r="B279" i="9" s="1"/>
  <c r="H1136" i="1"/>
  <c r="G1138" i="1"/>
  <c r="H1141" i="1"/>
  <c r="G1159" i="1"/>
  <c r="G1162" i="1"/>
  <c r="G1164" i="1"/>
  <c r="G1168" i="1"/>
  <c r="H1173" i="1"/>
  <c r="G1175" i="1"/>
  <c r="G1178" i="1"/>
  <c r="G1180" i="1"/>
  <c r="H1187" i="1"/>
  <c r="H1191" i="1"/>
  <c r="G1206" i="1"/>
  <c r="H1208" i="1"/>
  <c r="H1217" i="1"/>
  <c r="H1219" i="1"/>
  <c r="H1221" i="1"/>
  <c r="G1223" i="1"/>
  <c r="H1246" i="1"/>
  <c r="G1251" i="1"/>
  <c r="H1253" i="1"/>
  <c r="H1256" i="1"/>
  <c r="H1258" i="1"/>
  <c r="G1261" i="1"/>
  <c r="G1263" i="1"/>
  <c r="H1265" i="1"/>
  <c r="G1270" i="1"/>
  <c r="G1273" i="1"/>
  <c r="G1275" i="1"/>
  <c r="G1282" i="1"/>
  <c r="H1284" i="1"/>
  <c r="G1287" i="1"/>
  <c r="G1334" i="1"/>
  <c r="H1345" i="1"/>
  <c r="H1347" i="1"/>
  <c r="G1351" i="1"/>
  <c r="G1359" i="1"/>
  <c r="H1364" i="1"/>
  <c r="G1368" i="1"/>
  <c r="H1377" i="1"/>
  <c r="H1379" i="1"/>
  <c r="G1388" i="1"/>
  <c r="H1397" i="1"/>
  <c r="H1399" i="1"/>
  <c r="G1415" i="1"/>
  <c r="J1476" i="1"/>
  <c r="H1478" i="1"/>
  <c r="H1513" i="1"/>
  <c r="G1516" i="1"/>
  <c r="G1528" i="1"/>
  <c r="G1536" i="1"/>
  <c r="G1544" i="1"/>
  <c r="G1552" i="1"/>
  <c r="G1559" i="1"/>
  <c r="G1568" i="1"/>
  <c r="G1575" i="1"/>
  <c r="E43" i="9"/>
  <c r="B43" i="9" s="1"/>
  <c r="E96" i="9"/>
  <c r="B96" i="9" s="1"/>
  <c r="E284" i="9"/>
  <c r="B284" i="9" s="1"/>
  <c r="H1186" i="1"/>
  <c r="H1190" i="1"/>
  <c r="H1205" i="1"/>
  <c r="H1236" i="1"/>
  <c r="H1262" i="1"/>
  <c r="H1269" i="1"/>
  <c r="H1272" i="1"/>
  <c r="H1274" i="1"/>
  <c r="H1281" i="1"/>
  <c r="H1338" i="1"/>
  <c r="G1344" i="1"/>
  <c r="G1376" i="1"/>
  <c r="G1380" i="1"/>
  <c r="G1407" i="1"/>
  <c r="H1429" i="1"/>
  <c r="H1431" i="1"/>
  <c r="H1455" i="1"/>
  <c r="J1460" i="1"/>
  <c r="H1501" i="1"/>
  <c r="H1521" i="1"/>
  <c r="G1555" i="1"/>
  <c r="G1571" i="1"/>
  <c r="F418" i="4"/>
  <c r="F481" i="4"/>
  <c r="F603" i="4"/>
  <c r="D69" i="5"/>
  <c r="F259" i="5"/>
  <c r="E5" i="6"/>
  <c r="E89" i="6"/>
  <c r="D1383" i="1" s="1"/>
  <c r="E114" i="6"/>
  <c r="F293" i="9"/>
  <c r="H1226" i="1"/>
  <c r="H1233" i="1"/>
  <c r="H1252" i="1"/>
  <c r="H1278" i="1"/>
  <c r="H1285" i="1"/>
  <c r="H1288" i="1"/>
  <c r="H1290" i="1"/>
  <c r="H1297" i="1"/>
  <c r="G1339" i="1"/>
  <c r="G1356" i="1"/>
  <c r="G1400" i="1"/>
  <c r="G1412" i="1"/>
  <c r="G1420" i="1"/>
  <c r="J1457" i="1"/>
  <c r="J1466" i="1"/>
  <c r="J1471" i="1"/>
  <c r="H87" i="1"/>
  <c r="J1479" i="1"/>
  <c r="H32" i="3"/>
  <c r="J1477" i="1"/>
  <c r="D1475" i="1"/>
  <c r="H1475" i="1" s="1"/>
  <c r="E38" i="7"/>
  <c r="J1474" i="1"/>
  <c r="H1468" i="1"/>
  <c r="I1468" i="1" s="1"/>
  <c r="J1465" i="1"/>
  <c r="G1464" i="1"/>
  <c r="H1464" i="1"/>
  <c r="C1461" i="1"/>
  <c r="J1462" i="1"/>
  <c r="G1459" i="1"/>
  <c r="I1459" i="1" s="1"/>
  <c r="C1453" i="1"/>
  <c r="J1456" i="1"/>
  <c r="I1455" i="1"/>
  <c r="J1450" i="1"/>
  <c r="H1449" i="1"/>
  <c r="I1449" i="1"/>
  <c r="J1447" i="1"/>
  <c r="D6" i="7"/>
  <c r="D5" i="7" s="1"/>
  <c r="E6" i="7"/>
  <c r="D1437" i="1" s="1"/>
  <c r="J1446" i="1"/>
  <c r="D1438" i="1"/>
  <c r="C1438" i="1"/>
  <c r="G1468" i="1"/>
  <c r="H1461" i="1"/>
  <c r="G1454" i="1"/>
  <c r="H1454" i="1"/>
  <c r="F248" i="9"/>
  <c r="H824" i="1"/>
  <c r="H698" i="1"/>
  <c r="E30" i="9"/>
  <c r="H663" i="1"/>
  <c r="H662" i="1"/>
  <c r="E22" i="9"/>
  <c r="B22" i="9" s="1"/>
  <c r="H647" i="1"/>
  <c r="H613" i="1"/>
  <c r="G610" i="1"/>
  <c r="E151" i="9"/>
  <c r="G598" i="1"/>
  <c r="H597" i="1"/>
  <c r="G596" i="1"/>
  <c r="G563" i="1"/>
  <c r="G495" i="1"/>
  <c r="E103" i="9"/>
  <c r="B103" i="9" s="1"/>
  <c r="H482" i="1"/>
  <c r="H349" i="1"/>
  <c r="H308" i="1"/>
  <c r="H301" i="1"/>
  <c r="F300" i="4"/>
  <c r="E299" i="4"/>
  <c r="D294" i="1" s="1"/>
  <c r="G281" i="1"/>
  <c r="G210" i="1"/>
  <c r="F224" i="9"/>
  <c r="B224" i="9" s="1"/>
  <c r="G151" i="1"/>
  <c r="F153" i="4"/>
  <c r="H122" i="1"/>
  <c r="H76" i="1"/>
  <c r="H74" i="1"/>
  <c r="H72" i="1"/>
  <c r="H66" i="1"/>
  <c r="H64" i="1"/>
  <c r="H58" i="1"/>
  <c r="H37" i="1"/>
  <c r="G675" i="1"/>
  <c r="H976" i="1"/>
  <c r="G692" i="1"/>
  <c r="G688" i="1"/>
  <c r="G684" i="1"/>
  <c r="G670" i="1"/>
  <c r="G669" i="1"/>
  <c r="G668" i="1"/>
  <c r="G663" i="1"/>
  <c r="G662" i="1"/>
  <c r="G649" i="1"/>
  <c r="G648" i="1"/>
  <c r="G647" i="1"/>
  <c r="G627" i="1"/>
  <c r="G624" i="1"/>
  <c r="C606" i="1"/>
  <c r="G583" i="1"/>
  <c r="H529" i="1"/>
  <c r="C472" i="1"/>
  <c r="G472" i="1" s="1"/>
  <c r="H372" i="1"/>
  <c r="H352" i="1"/>
  <c r="H319" i="1"/>
  <c r="C284" i="1"/>
  <c r="G284" i="1" s="1"/>
  <c r="D152" i="4"/>
  <c r="C148" i="1" s="1"/>
  <c r="H151" i="1"/>
  <c r="C33" i="1"/>
  <c r="H33" i="1" s="1"/>
  <c r="F244" i="9"/>
  <c r="G479" i="1"/>
  <c r="G483" i="1"/>
  <c r="H518" i="1"/>
  <c r="E23" i="9"/>
  <c r="B23" i="9" s="1"/>
  <c r="H944" i="1"/>
  <c r="F247" i="9"/>
  <c r="H783" i="1"/>
  <c r="G363" i="1"/>
  <c r="H799" i="1"/>
  <c r="G277" i="1"/>
  <c r="H495" i="1"/>
  <c r="H133" i="1"/>
  <c r="H806" i="1"/>
  <c r="G555" i="1"/>
  <c r="H223" i="1"/>
  <c r="H353" i="1"/>
  <c r="F44" i="4"/>
  <c r="C40" i="1"/>
  <c r="G40" i="1" s="1"/>
  <c r="F45" i="4"/>
  <c r="E115" i="9"/>
  <c r="B115" i="9" s="1"/>
  <c r="H903" i="1"/>
  <c r="G618" i="1"/>
  <c r="H116" i="1"/>
  <c r="H118" i="1"/>
  <c r="E144" i="9"/>
  <c r="B144" i="9" s="1"/>
  <c r="H538" i="1"/>
  <c r="H802" i="1"/>
  <c r="H421" i="1"/>
  <c r="H422" i="1"/>
  <c r="H650" i="1"/>
  <c r="G247" i="1"/>
  <c r="H335" i="1"/>
  <c r="G266" i="1"/>
  <c r="F391" i="4"/>
  <c r="G387" i="1"/>
  <c r="G683" i="1"/>
  <c r="E131" i="9"/>
  <c r="B131" i="9" s="1"/>
  <c r="H913" i="1"/>
  <c r="H610" i="1"/>
  <c r="H568" i="1"/>
  <c r="H804" i="1"/>
  <c r="H893" i="1"/>
  <c r="F270" i="9"/>
  <c r="B270" i="9" s="1"/>
  <c r="E130" i="9"/>
  <c r="B130" i="9" s="1"/>
  <c r="H533" i="1"/>
  <c r="E119" i="9"/>
  <c r="B119" i="9" s="1"/>
  <c r="G527" i="1"/>
  <c r="E118" i="9"/>
  <c r="B118" i="9" s="1"/>
  <c r="H39" i="1"/>
  <c r="G585" i="1"/>
  <c r="H565" i="1"/>
  <c r="C416" i="1"/>
  <c r="H416" i="1" s="1"/>
  <c r="H604" i="1"/>
  <c r="E147" i="9"/>
  <c r="G584" i="1"/>
  <c r="H499" i="1"/>
  <c r="H140" i="1"/>
  <c r="G571" i="1"/>
  <c r="G573" i="1"/>
  <c r="E146" i="9"/>
  <c r="H780" i="1"/>
  <c r="H577" i="1"/>
  <c r="E102" i="9"/>
  <c r="G676" i="1"/>
  <c r="G678" i="1"/>
  <c r="E108" i="9"/>
  <c r="G547" i="1"/>
  <c r="H564" i="1"/>
  <c r="G606" i="1"/>
  <c r="G608" i="1"/>
  <c r="H317" i="1"/>
  <c r="G204" i="1"/>
  <c r="H694" i="1"/>
  <c r="E77" i="9"/>
  <c r="B77" i="9" s="1"/>
  <c r="H320" i="1"/>
  <c r="E111" i="9"/>
  <c r="B111" i="9" s="1"/>
  <c r="G696" i="1"/>
  <c r="G689" i="1"/>
  <c r="G292" i="1"/>
  <c r="H376" i="1"/>
  <c r="F231" i="9"/>
  <c r="H880" i="1"/>
  <c r="G299" i="1"/>
  <c r="G303" i="1"/>
  <c r="H329" i="1"/>
  <c r="H298" i="1"/>
  <c r="H788" i="1"/>
  <c r="H588" i="1"/>
  <c r="G553" i="1"/>
  <c r="F279" i="4"/>
  <c r="E123" i="9"/>
  <c r="B123" i="9" s="1"/>
  <c r="F254" i="9"/>
  <c r="B254" i="9" s="1"/>
  <c r="F264" i="9"/>
  <c r="B264" i="9" s="1"/>
  <c r="H626" i="1"/>
  <c r="E138" i="9"/>
  <c r="B138" i="9" s="1"/>
  <c r="F247" i="4"/>
  <c r="H813" i="1"/>
  <c r="G681" i="1"/>
  <c r="H808" i="1"/>
  <c r="H395" i="1"/>
  <c r="E90" i="9"/>
  <c r="B90" i="9" s="1"/>
  <c r="F228" i="4"/>
  <c r="H786" i="1"/>
  <c r="H602" i="1"/>
  <c r="F605" i="4"/>
  <c r="H393" i="1"/>
  <c r="D396" i="4"/>
  <c r="G623" i="1"/>
  <c r="F251" i="9"/>
  <c r="H952" i="1"/>
  <c r="E75" i="9"/>
  <c r="B75" i="9" s="1"/>
  <c r="F227" i="9"/>
  <c r="B227" i="9" s="1"/>
  <c r="E107" i="9"/>
  <c r="B107" i="9" s="1"/>
  <c r="F246" i="9"/>
  <c r="G685" i="1"/>
  <c r="G425" i="1"/>
  <c r="E252" i="4"/>
  <c r="D248" i="1" s="1"/>
  <c r="G253" i="1"/>
  <c r="G337" i="1"/>
  <c r="G667" i="1"/>
  <c r="H572" i="1"/>
  <c r="E76" i="9"/>
  <c r="H623" i="1"/>
  <c r="H109" i="1"/>
  <c r="E150" i="9"/>
  <c r="E95" i="9"/>
  <c r="B95" i="9" s="1"/>
  <c r="E157" i="9"/>
  <c r="B157" i="9" s="1"/>
  <c r="G620" i="1"/>
  <c r="H336" i="1"/>
  <c r="E122" i="9"/>
  <c r="B122" i="9" s="1"/>
  <c r="G659" i="1"/>
  <c r="H307" i="1"/>
  <c r="E79" i="9"/>
  <c r="B79" i="9" s="1"/>
  <c r="G278" i="1"/>
  <c r="G682" i="1"/>
  <c r="G650" i="1"/>
  <c r="H792" i="1"/>
  <c r="H343" i="1"/>
  <c r="F235" i="9"/>
  <c r="E93" i="9"/>
  <c r="B93" i="9" s="1"/>
  <c r="H795" i="1"/>
  <c r="F238" i="9"/>
  <c r="B238" i="9" s="1"/>
  <c r="F245" i="9"/>
  <c r="B245" i="9" s="1"/>
  <c r="H620" i="1"/>
  <c r="F262" i="9"/>
  <c r="E32" i="9"/>
  <c r="B32" i="9" s="1"/>
  <c r="F495" i="4"/>
  <c r="H479" i="1"/>
  <c r="E106" i="9"/>
  <c r="B106" i="9" s="1"/>
  <c r="H796" i="1"/>
  <c r="G653" i="1"/>
  <c r="G473" i="1"/>
  <c r="F490" i="4"/>
  <c r="E55" i="9"/>
  <c r="B55" i="9" s="1"/>
  <c r="G327" i="1"/>
  <c r="E47" i="9"/>
  <c r="B47" i="9" s="1"/>
  <c r="H203" i="1"/>
  <c r="E153" i="9"/>
  <c r="B153" i="9" s="1"/>
  <c r="F228" i="9"/>
  <c r="G673" i="1"/>
  <c r="E27" i="9"/>
  <c r="B27" i="9" s="1"/>
  <c r="E155" i="9"/>
  <c r="B155" i="9" s="1"/>
  <c r="E74" i="9"/>
  <c r="B74" i="9" s="1"/>
  <c r="E7" i="4"/>
  <c r="D3" i="1" s="1"/>
  <c r="C537" i="1"/>
  <c r="H543" i="1"/>
  <c r="E86" i="9"/>
  <c r="G592" i="1"/>
  <c r="C549" i="1"/>
  <c r="H549" i="1" s="1"/>
  <c r="H554" i="1"/>
  <c r="F252" i="9"/>
  <c r="B252" i="9" s="1"/>
  <c r="H274" i="1"/>
  <c r="H849" i="1"/>
  <c r="G664" i="1"/>
  <c r="G983" i="1"/>
  <c r="F256" i="9"/>
  <c r="E21" i="9"/>
  <c r="B21" i="9" s="1"/>
  <c r="G531" i="1"/>
  <c r="D255" i="1"/>
  <c r="H255" i="1" s="1"/>
  <c r="H803" i="1"/>
  <c r="H781" i="1"/>
  <c r="H420" i="1"/>
  <c r="H231" i="1"/>
  <c r="E154" i="9"/>
  <c r="B154" i="9" s="1"/>
  <c r="E81" i="9"/>
  <c r="B81" i="9" s="1"/>
  <c r="F232" i="9"/>
  <c r="B232" i="9" s="1"/>
  <c r="G568" i="1"/>
  <c r="E87" i="9"/>
  <c r="B87" i="9" s="1"/>
  <c r="H573" i="1"/>
  <c r="G519" i="1"/>
  <c r="H332" i="1"/>
  <c r="H331" i="1"/>
  <c r="E124" i="9"/>
  <c r="B124" i="9" s="1"/>
  <c r="E159" i="9"/>
  <c r="H575" i="1"/>
  <c r="H690" i="1"/>
  <c r="C321" i="1"/>
  <c r="G321" i="1" s="1"/>
  <c r="F267" i="9"/>
  <c r="E148" i="9"/>
  <c r="B148" i="9" s="1"/>
  <c r="F112" i="4"/>
  <c r="G537" i="1"/>
  <c r="G677" i="1"/>
  <c r="G196" i="1"/>
  <c r="E49" i="9"/>
  <c r="B49" i="9" s="1"/>
  <c r="E31" i="9"/>
  <c r="B31" i="9" s="1"/>
  <c r="E149" i="9"/>
  <c r="B149" i="9" s="1"/>
  <c r="B268" i="9"/>
  <c r="H603" i="1"/>
  <c r="E113" i="9"/>
  <c r="B113" i="9" s="1"/>
  <c r="E63" i="9"/>
  <c r="B63" i="9" s="1"/>
  <c r="G559" i="1"/>
  <c r="E65" i="9"/>
  <c r="B65" i="9" s="1"/>
  <c r="H797" i="1"/>
  <c r="E64" i="9"/>
  <c r="B64" i="9" s="1"/>
  <c r="G389" i="1"/>
  <c r="E135" i="9"/>
  <c r="B135" i="9" s="1"/>
  <c r="E71" i="9"/>
  <c r="B71" i="9" s="1"/>
  <c r="F507" i="4"/>
  <c r="H341" i="1"/>
  <c r="H340" i="1"/>
  <c r="D344" i="4"/>
  <c r="H19" i="1"/>
  <c r="G674" i="1"/>
  <c r="E112" i="9"/>
  <c r="B112" i="9" s="1"/>
  <c r="H789" i="1"/>
  <c r="F230" i="9"/>
  <c r="G575" i="1"/>
  <c r="G577" i="1"/>
  <c r="F236" i="9"/>
  <c r="B236" i="9" s="1"/>
  <c r="G628" i="1"/>
  <c r="H108" i="1"/>
  <c r="H115" i="1"/>
  <c r="H935" i="1"/>
  <c r="E140" i="9"/>
  <c r="B140" i="9" s="1"/>
  <c r="F261" i="9"/>
  <c r="B261" i="9" s="1"/>
  <c r="E156" i="9"/>
  <c r="B156" i="9" s="1"/>
  <c r="E54" i="9"/>
  <c r="B54" i="9" s="1"/>
  <c r="F223" i="9"/>
  <c r="B223" i="9" s="1"/>
  <c r="F29" i="4"/>
  <c r="E61" i="9"/>
  <c r="B61" i="9" s="1"/>
  <c r="E92" i="9"/>
  <c r="B92" i="9" s="1"/>
  <c r="E80" i="9"/>
  <c r="B80" i="9" s="1"/>
  <c r="E152" i="9"/>
  <c r="B152" i="9" s="1"/>
  <c r="E60" i="9"/>
  <c r="B60" i="9" s="1"/>
  <c r="G420" i="1"/>
  <c r="H794" i="1"/>
  <c r="E142" i="9"/>
  <c r="B142" i="9" s="1"/>
  <c r="E48" i="9"/>
  <c r="B48" i="9" s="1"/>
  <c r="G227" i="1"/>
  <c r="G231" i="1"/>
  <c r="E127" i="9"/>
  <c r="B127" i="9" s="1"/>
  <c r="H787" i="1"/>
  <c r="G572" i="1"/>
  <c r="E38" i="9"/>
  <c r="B38" i="9" s="1"/>
  <c r="H814" i="1"/>
  <c r="E215" i="4"/>
  <c r="D211" i="1" s="1"/>
  <c r="H211" i="1" s="1"/>
  <c r="H618" i="1"/>
  <c r="H805" i="1"/>
  <c r="E51" i="9"/>
  <c r="B51" i="9" s="1"/>
  <c r="H848" i="1"/>
  <c r="G565" i="1"/>
  <c r="G567" i="1"/>
  <c r="E91" i="9"/>
  <c r="B91" i="9" s="1"/>
  <c r="G651" i="1"/>
  <c r="H801" i="1"/>
  <c r="E109" i="9"/>
  <c r="B109" i="9" s="1"/>
  <c r="C295" i="1"/>
  <c r="G295" i="1" s="1"/>
  <c r="E99" i="9"/>
  <c r="B99" i="9" s="1"/>
  <c r="F240" i="9"/>
  <c r="B240" i="9" s="1"/>
  <c r="G680" i="1"/>
  <c r="H299" i="1"/>
  <c r="F202" i="4"/>
  <c r="H596" i="1"/>
  <c r="H305" i="1"/>
  <c r="E97" i="9"/>
  <c r="B97" i="9" s="1"/>
  <c r="D421" i="4"/>
  <c r="C415" i="1" s="1"/>
  <c r="H406" i="1"/>
  <c r="G405" i="1"/>
  <c r="H405" i="1"/>
  <c r="G373" i="1"/>
  <c r="F378" i="4"/>
  <c r="G371" i="1"/>
  <c r="G313" i="1"/>
  <c r="F317" i="4"/>
  <c r="G198" i="1"/>
  <c r="G200" i="1"/>
  <c r="G243" i="1"/>
  <c r="H243" i="1"/>
  <c r="F240" i="4"/>
  <c r="C236" i="1"/>
  <c r="G236" i="1" s="1"/>
  <c r="F236" i="4"/>
  <c r="H234" i="1"/>
  <c r="F231" i="4"/>
  <c r="G225" i="1"/>
  <c r="F98" i="4"/>
  <c r="F91" i="4"/>
  <c r="F215" i="9"/>
  <c r="E35" i="9"/>
  <c r="B35" i="9" s="1"/>
  <c r="B215" i="9"/>
  <c r="H79" i="1"/>
  <c r="E82" i="4"/>
  <c r="D78" i="1" s="1"/>
  <c r="F65" i="4"/>
  <c r="F59" i="4"/>
  <c r="D50" i="1"/>
  <c r="H50" i="1" s="1"/>
  <c r="F220" i="9"/>
  <c r="E39" i="9"/>
  <c r="B39" i="9" s="1"/>
  <c r="F216" i="9"/>
  <c r="B216" i="9" s="1"/>
  <c r="E33" i="9"/>
  <c r="B33" i="9" s="1"/>
  <c r="G687" i="1"/>
  <c r="G661" i="1"/>
  <c r="G660" i="1"/>
  <c r="H658" i="1"/>
  <c r="G656" i="1"/>
  <c r="H654" i="1"/>
  <c r="E25" i="9"/>
  <c r="B25" i="9" s="1"/>
  <c r="G644" i="1"/>
  <c r="F652" i="4"/>
  <c r="G645" i="1"/>
  <c r="G641" i="1"/>
  <c r="E83" i="9"/>
  <c r="B83" i="9" s="1"/>
  <c r="G413" i="1"/>
  <c r="F402" i="4"/>
  <c r="C397" i="1"/>
  <c r="G397" i="1" s="1"/>
  <c r="H388" i="1"/>
  <c r="F383" i="4"/>
  <c r="G365" i="1"/>
  <c r="F369" i="4"/>
  <c r="G359" i="1"/>
  <c r="H359" i="1"/>
  <c r="G354" i="1"/>
  <c r="H312" i="1"/>
  <c r="H413" i="1"/>
  <c r="H412" i="1"/>
  <c r="E644" i="4"/>
  <c r="D638" i="1" s="1"/>
  <c r="G276" i="1"/>
  <c r="E70" i="9"/>
  <c r="B70" i="9" s="1"/>
  <c r="G269" i="1"/>
  <c r="F273" i="4"/>
  <c r="G264" i="1"/>
  <c r="G265" i="1"/>
  <c r="H263" i="1"/>
  <c r="G260" i="1"/>
  <c r="F264" i="4"/>
  <c r="E263" i="4"/>
  <c r="D259" i="1" s="1"/>
  <c r="D263" i="4"/>
  <c r="F259" i="4"/>
  <c r="F219" i="4"/>
  <c r="H214" i="1"/>
  <c r="G206" i="1"/>
  <c r="G209" i="1"/>
  <c r="F210" i="4"/>
  <c r="D196" i="4"/>
  <c r="F188" i="4"/>
  <c r="E45" i="9"/>
  <c r="B45" i="9" s="1"/>
  <c r="E44" i="9"/>
  <c r="G180" i="1"/>
  <c r="F219" i="9"/>
  <c r="H179" i="1"/>
  <c r="G176" i="1"/>
  <c r="G173" i="1"/>
  <c r="G165" i="1"/>
  <c r="H170" i="1"/>
  <c r="E163" i="4"/>
  <c r="D159" i="1" s="1"/>
  <c r="F169" i="4"/>
  <c r="D160" i="1"/>
  <c r="G160" i="1" s="1"/>
  <c r="H163" i="1"/>
  <c r="F164" i="4"/>
  <c r="E152" i="4"/>
  <c r="D148" i="1" s="1"/>
  <c r="G156" i="1"/>
  <c r="H155" i="1"/>
  <c r="G152" i="1"/>
  <c r="G149" i="1"/>
  <c r="H136" i="1"/>
  <c r="H144" i="1"/>
  <c r="H121" i="1"/>
  <c r="H123" i="1"/>
  <c r="F125" i="4"/>
  <c r="F74" i="4"/>
  <c r="H70" i="1"/>
  <c r="H25" i="1"/>
  <c r="H31" i="1"/>
  <c r="E24" i="9"/>
  <c r="B24" i="9" s="1"/>
  <c r="F23" i="4"/>
  <c r="H11" i="1"/>
  <c r="F8" i="4"/>
  <c r="H106" i="1"/>
  <c r="E106" i="4"/>
  <c r="D102" i="1" s="1"/>
  <c r="H103" i="1"/>
  <c r="H105" i="1"/>
  <c r="E139" i="9"/>
  <c r="B139" i="9" s="1"/>
  <c r="H817" i="1"/>
  <c r="H816" i="1"/>
  <c r="E67" i="9"/>
  <c r="B67" i="9" s="1"/>
  <c r="E59" i="9"/>
  <c r="B59" i="9" s="1"/>
  <c r="E58" i="9"/>
  <c r="B58" i="9" s="1"/>
  <c r="F617" i="4"/>
  <c r="H611" i="1"/>
  <c r="D599" i="1"/>
  <c r="H599" i="1" s="1"/>
  <c r="E143" i="9"/>
  <c r="E580" i="4"/>
  <c r="D574" i="1" s="1"/>
  <c r="G580" i="1"/>
  <c r="G502" i="1"/>
  <c r="H235" i="1"/>
  <c r="G246" i="1"/>
  <c r="H246" i="1"/>
  <c r="H4" i="1"/>
  <c r="H6" i="1"/>
  <c r="H8" i="1"/>
  <c r="H10" i="1"/>
  <c r="H12" i="1"/>
  <c r="H14" i="1"/>
  <c r="H16" i="1"/>
  <c r="H18" i="1"/>
  <c r="H20" i="1"/>
  <c r="H22" i="1"/>
  <c r="H24" i="1"/>
  <c r="H26" i="1"/>
  <c r="H28" i="1"/>
  <c r="H30" i="1"/>
  <c r="H32" i="1"/>
  <c r="H34" i="1"/>
  <c r="H36" i="1"/>
  <c r="H38" i="1"/>
  <c r="H40" i="1"/>
  <c r="H42" i="1"/>
  <c r="H44" i="1"/>
  <c r="H47" i="1"/>
  <c r="H49" i="1"/>
  <c r="H51" i="1"/>
  <c r="H53" i="1"/>
  <c r="H55" i="1"/>
  <c r="H57" i="1"/>
  <c r="H59" i="1"/>
  <c r="H61" i="1"/>
  <c r="H63" i="1"/>
  <c r="H65" i="1"/>
  <c r="H67" i="1"/>
  <c r="H69" i="1"/>
  <c r="H71" i="1"/>
  <c r="H73" i="1"/>
  <c r="H75" i="1"/>
  <c r="H77" i="1"/>
  <c r="H154" i="1"/>
  <c r="H162" i="1"/>
  <c r="H167" i="1"/>
  <c r="G188" i="1"/>
  <c r="G197" i="1"/>
  <c r="H198" i="1"/>
  <c r="G207" i="1"/>
  <c r="H207" i="1"/>
  <c r="H210" i="1"/>
  <c r="G223" i="1"/>
  <c r="H227" i="1"/>
  <c r="G233" i="1"/>
  <c r="G238" i="1"/>
  <c r="H238" i="1"/>
  <c r="G252" i="1"/>
  <c r="G254" i="1"/>
  <c r="G257" i="1"/>
  <c r="H258" i="1"/>
  <c r="G267" i="1"/>
  <c r="H267" i="1"/>
  <c r="H288" i="1"/>
  <c r="G297" i="1"/>
  <c r="G300" i="1"/>
  <c r="H300" i="1"/>
  <c r="G307" i="1"/>
  <c r="H309" i="1"/>
  <c r="G314" i="1"/>
  <c r="H314" i="1"/>
  <c r="G323" i="1"/>
  <c r="H325" i="1"/>
  <c r="G330" i="1"/>
  <c r="H330" i="1"/>
  <c r="G333" i="1"/>
  <c r="H333" i="1"/>
  <c r="G343" i="1"/>
  <c r="H354" i="1"/>
  <c r="G370" i="1"/>
  <c r="H370" i="1"/>
  <c r="H371" i="1"/>
  <c r="G375" i="1"/>
  <c r="H375" i="1"/>
  <c r="G378" i="1"/>
  <c r="H378" i="1"/>
  <c r="G395" i="1"/>
  <c r="G426" i="1"/>
  <c r="H426" i="1"/>
  <c r="G428" i="1"/>
  <c r="H428" i="1"/>
  <c r="G430" i="1"/>
  <c r="H430" i="1"/>
  <c r="G432" i="1"/>
  <c r="H432" i="1"/>
  <c r="G434" i="1"/>
  <c r="H434" i="1"/>
  <c r="G436" i="1"/>
  <c r="H436" i="1"/>
  <c r="G438" i="1"/>
  <c r="H438" i="1"/>
  <c r="G440" i="1"/>
  <c r="H440" i="1"/>
  <c r="G442" i="1"/>
  <c r="H442" i="1"/>
  <c r="G444" i="1"/>
  <c r="H444" i="1"/>
  <c r="G446" i="1"/>
  <c r="H446" i="1"/>
  <c r="G448" i="1"/>
  <c r="H448" i="1"/>
  <c r="G450" i="1"/>
  <c r="H450" i="1"/>
  <c r="G452" i="1"/>
  <c r="H452" i="1"/>
  <c r="G455" i="1"/>
  <c r="H455" i="1"/>
  <c r="G457" i="1"/>
  <c r="H457" i="1"/>
  <c r="G459" i="1"/>
  <c r="H459" i="1"/>
  <c r="G461" i="1"/>
  <c r="H461" i="1"/>
  <c r="G463" i="1"/>
  <c r="H463" i="1"/>
  <c r="G465" i="1"/>
  <c r="H465" i="1"/>
  <c r="H506" i="1"/>
  <c r="G506" i="1"/>
  <c r="H80" i="1"/>
  <c r="H82" i="1"/>
  <c r="H84" i="1"/>
  <c r="H86" i="1"/>
  <c r="G199" i="1"/>
  <c r="H199" i="1"/>
  <c r="G230" i="1"/>
  <c r="H230" i="1"/>
  <c r="H250" i="1"/>
  <c r="H262" i="1"/>
  <c r="H282" i="1"/>
  <c r="G291" i="1"/>
  <c r="H291" i="1"/>
  <c r="H292" i="1"/>
  <c r="G310" i="1"/>
  <c r="H310" i="1"/>
  <c r="H311" i="1"/>
  <c r="H321" i="1"/>
  <c r="G326" i="1"/>
  <c r="H326" i="1"/>
  <c r="H327" i="1"/>
  <c r="G347" i="1"/>
  <c r="H347" i="1"/>
  <c r="G350" i="1"/>
  <c r="H350" i="1"/>
  <c r="G361" i="1"/>
  <c r="H363" i="1"/>
  <c r="H365" i="1"/>
  <c r="H373" i="1"/>
  <c r="G386" i="1"/>
  <c r="H386" i="1"/>
  <c r="H387" i="1"/>
  <c r="G398" i="1"/>
  <c r="H398" i="1"/>
  <c r="G401" i="1"/>
  <c r="H401" i="1"/>
  <c r="H467" i="1"/>
  <c r="G467" i="1"/>
  <c r="H470" i="1"/>
  <c r="G470" i="1"/>
  <c r="H475" i="1"/>
  <c r="G475" i="1"/>
  <c r="G480" i="1"/>
  <c r="H480" i="1"/>
  <c r="G488" i="1"/>
  <c r="H488" i="1"/>
  <c r="G496" i="1"/>
  <c r="H496" i="1"/>
  <c r="H174" i="1"/>
  <c r="H194" i="1"/>
  <c r="G222" i="1"/>
  <c r="H222" i="1"/>
  <c r="G239" i="1"/>
  <c r="G251" i="1"/>
  <c r="H251" i="1"/>
  <c r="G268" i="1"/>
  <c r="G270" i="1"/>
  <c r="G273" i="1"/>
  <c r="G283" i="1"/>
  <c r="H283" i="1"/>
  <c r="G301" i="1"/>
  <c r="G315" i="1"/>
  <c r="G322" i="1"/>
  <c r="H322" i="1"/>
  <c r="G334" i="1"/>
  <c r="H334" i="1"/>
  <c r="G342" i="1"/>
  <c r="H342" i="1"/>
  <c r="G366" i="1"/>
  <c r="H366" i="1"/>
  <c r="G369" i="1"/>
  <c r="H369" i="1"/>
  <c r="G379" i="1"/>
  <c r="G394" i="1"/>
  <c r="H394" i="1"/>
  <c r="G418" i="1"/>
  <c r="H418" i="1"/>
  <c r="G427" i="1"/>
  <c r="H427" i="1"/>
  <c r="G429" i="1"/>
  <c r="H429" i="1"/>
  <c r="G431" i="1"/>
  <c r="H431" i="1"/>
  <c r="G433" i="1"/>
  <c r="H433" i="1"/>
  <c r="G435" i="1"/>
  <c r="H435" i="1"/>
  <c r="G437" i="1"/>
  <c r="H437" i="1"/>
  <c r="G439" i="1"/>
  <c r="H439" i="1"/>
  <c r="G441" i="1"/>
  <c r="H441" i="1"/>
  <c r="G443" i="1"/>
  <c r="H443" i="1"/>
  <c r="G445" i="1"/>
  <c r="H445" i="1"/>
  <c r="G447" i="1"/>
  <c r="H447" i="1"/>
  <c r="G449" i="1"/>
  <c r="H449" i="1"/>
  <c r="G451" i="1"/>
  <c r="H451" i="1"/>
  <c r="G454" i="1"/>
  <c r="H454" i="1"/>
  <c r="G456" i="1"/>
  <c r="H456" i="1"/>
  <c r="G458" i="1"/>
  <c r="H458" i="1"/>
  <c r="G460" i="1"/>
  <c r="H460" i="1"/>
  <c r="G462" i="1"/>
  <c r="H462" i="1"/>
  <c r="G464" i="1"/>
  <c r="H464" i="1"/>
  <c r="H150" i="1"/>
  <c r="H178" i="1"/>
  <c r="H206" i="1"/>
  <c r="G215" i="1"/>
  <c r="H215" i="1"/>
  <c r="H218" i="1"/>
  <c r="H247" i="1"/>
  <c r="G275" i="1"/>
  <c r="H275" i="1"/>
  <c r="G304" i="1"/>
  <c r="H304" i="1"/>
  <c r="G318" i="1"/>
  <c r="H318" i="1"/>
  <c r="G351" i="1"/>
  <c r="H351" i="1"/>
  <c r="G356" i="1"/>
  <c r="H356" i="1"/>
  <c r="G360" i="1"/>
  <c r="H360" i="1"/>
  <c r="G382" i="1"/>
  <c r="H382" i="1"/>
  <c r="G385" i="1"/>
  <c r="H385" i="1"/>
  <c r="G404" i="1"/>
  <c r="H404" i="1"/>
  <c r="H471" i="1"/>
  <c r="G471" i="1"/>
  <c r="H474" i="1"/>
  <c r="G474" i="1"/>
  <c r="G481" i="1"/>
  <c r="H481" i="1"/>
  <c r="G484" i="1"/>
  <c r="H484" i="1"/>
  <c r="G492" i="1"/>
  <c r="H492" i="1"/>
  <c r="G500" i="1"/>
  <c r="H500" i="1"/>
  <c r="H513" i="1"/>
  <c r="G513" i="1"/>
  <c r="H516" i="1"/>
  <c r="G516" i="1"/>
  <c r="G528" i="1"/>
  <c r="H528" i="1"/>
  <c r="H88" i="1"/>
  <c r="H90" i="1"/>
  <c r="H92" i="1"/>
  <c r="H94" i="1"/>
  <c r="H96" i="1"/>
  <c r="H98" i="1"/>
  <c r="H100" i="1"/>
  <c r="H146" i="1"/>
  <c r="G153" i="1"/>
  <c r="G155" i="1"/>
  <c r="H158" i="1"/>
  <c r="G161" i="1"/>
  <c r="G163" i="1"/>
  <c r="H166" i="1"/>
  <c r="G168" i="1"/>
  <c r="G177" i="1"/>
  <c r="H182" i="1"/>
  <c r="G184" i="1"/>
  <c r="G193" i="1"/>
  <c r="G203" i="1"/>
  <c r="G219" i="1"/>
  <c r="G221" i="1"/>
  <c r="G224" i="1"/>
  <c r="G226" i="1"/>
  <c r="G229" i="1"/>
  <c r="G232" i="1"/>
  <c r="G234" i="1"/>
  <c r="G237" i="1"/>
  <c r="G240" i="1"/>
  <c r="G242" i="1"/>
  <c r="G245" i="1"/>
  <c r="G263" i="1"/>
  <c r="G271" i="1"/>
  <c r="G279" i="1"/>
  <c r="G290" i="1"/>
  <c r="G296" i="1"/>
  <c r="G298" i="1"/>
  <c r="G302" i="1"/>
  <c r="G308" i="1"/>
  <c r="G312" i="1"/>
  <c r="G316" i="1"/>
  <c r="G320" i="1"/>
  <c r="G324" i="1"/>
  <c r="G328" i="1"/>
  <c r="G331" i="1"/>
  <c r="G338" i="1"/>
  <c r="H338" i="1"/>
  <c r="G348" i="1"/>
  <c r="G355" i="1"/>
  <c r="H355" i="1"/>
  <c r="G367" i="1"/>
  <c r="G374" i="1"/>
  <c r="H374" i="1"/>
  <c r="G383" i="1"/>
  <c r="G390" i="1"/>
  <c r="H390" i="1"/>
  <c r="G399" i="1"/>
  <c r="G417" i="1"/>
  <c r="H417" i="1"/>
  <c r="H468" i="1"/>
  <c r="H472" i="1"/>
  <c r="H476" i="1"/>
  <c r="G482" i="1"/>
  <c r="G486" i="1"/>
  <c r="G490" i="1"/>
  <c r="G494" i="1"/>
  <c r="G498" i="1"/>
  <c r="H505" i="1"/>
  <c r="G505" i="1"/>
  <c r="H514" i="1"/>
  <c r="H521" i="1"/>
  <c r="G521" i="1"/>
  <c r="G529" i="1"/>
  <c r="H531" i="1"/>
  <c r="G536" i="1"/>
  <c r="H536" i="1"/>
  <c r="H537" i="1"/>
  <c r="G545" i="1"/>
  <c r="H547" i="1"/>
  <c r="G552" i="1"/>
  <c r="H552" i="1"/>
  <c r="H553" i="1"/>
  <c r="H566" i="1"/>
  <c r="H570" i="1"/>
  <c r="G581" i="1"/>
  <c r="G590" i="1"/>
  <c r="H600" i="1"/>
  <c r="H608" i="1"/>
  <c r="H616" i="1"/>
  <c r="G621" i="1"/>
  <c r="G625" i="1"/>
  <c r="G631" i="1"/>
  <c r="H644" i="1"/>
  <c r="H648" i="1"/>
  <c r="H652" i="1"/>
  <c r="H656" i="1"/>
  <c r="H660" i="1"/>
  <c r="H664" i="1"/>
  <c r="H668" i="1"/>
  <c r="H672" i="1"/>
  <c r="H676" i="1"/>
  <c r="H680" i="1"/>
  <c r="H684" i="1"/>
  <c r="H688" i="1"/>
  <c r="H692" i="1"/>
  <c r="H696"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G485" i="1"/>
  <c r="G489" i="1"/>
  <c r="G493" i="1"/>
  <c r="G497" i="1"/>
  <c r="H501" i="1"/>
  <c r="G501" i="1"/>
  <c r="H510" i="1"/>
  <c r="H517" i="1"/>
  <c r="G517" i="1"/>
  <c r="G525" i="1"/>
  <c r="G532" i="1"/>
  <c r="H532" i="1"/>
  <c r="G541" i="1"/>
  <c r="G548" i="1"/>
  <c r="H548" i="1"/>
  <c r="G557" i="1"/>
  <c r="G582" i="1"/>
  <c r="G591" i="1"/>
  <c r="H601" i="1"/>
  <c r="H609" i="1"/>
  <c r="H617" i="1"/>
  <c r="G544" i="1"/>
  <c r="H544" i="1"/>
  <c r="G560" i="1"/>
  <c r="H560"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485" i="1"/>
  <c r="H489" i="1"/>
  <c r="H493" i="1"/>
  <c r="H497" i="1"/>
  <c r="G504" i="1"/>
  <c r="G510" i="1"/>
  <c r="G520" i="1"/>
  <c r="G524" i="1"/>
  <c r="H524" i="1"/>
  <c r="H525" i="1"/>
  <c r="H535" i="1"/>
  <c r="G540" i="1"/>
  <c r="H540" i="1"/>
  <c r="H541" i="1"/>
  <c r="H551" i="1"/>
  <c r="G556" i="1"/>
  <c r="H556" i="1"/>
  <c r="H557" i="1"/>
  <c r="H563" i="1"/>
  <c r="H567" i="1"/>
  <c r="H571" i="1"/>
  <c r="G588" i="1"/>
  <c r="H598" i="1"/>
  <c r="H606" i="1"/>
  <c r="H614" i="1"/>
  <c r="G622" i="1"/>
  <c r="G626" i="1"/>
  <c r="G632" i="1"/>
  <c r="H641" i="1"/>
  <c r="H645" i="1"/>
  <c r="H649" i="1"/>
  <c r="H653" i="1"/>
  <c r="H657" i="1"/>
  <c r="H661" i="1"/>
  <c r="H665" i="1"/>
  <c r="H669" i="1"/>
  <c r="H673" i="1"/>
  <c r="H677" i="1"/>
  <c r="H681" i="1"/>
  <c r="H685" i="1"/>
  <c r="H689" i="1"/>
  <c r="H693" i="1"/>
  <c r="H697" i="1"/>
  <c r="G332" i="1"/>
  <c r="G336" i="1"/>
  <c r="G340" i="1"/>
  <c r="G344" i="1"/>
  <c r="G349" i="1"/>
  <c r="G353" i="1"/>
  <c r="G357" i="1"/>
  <c r="G362" i="1"/>
  <c r="G368" i="1"/>
  <c r="G372" i="1"/>
  <c r="G376" i="1"/>
  <c r="G380" i="1"/>
  <c r="G384" i="1"/>
  <c r="G388" i="1"/>
  <c r="G396" i="1"/>
  <c r="G400" i="1"/>
  <c r="G406" i="1"/>
  <c r="G412" i="1"/>
  <c r="G419" i="1"/>
  <c r="H503" i="1"/>
  <c r="H507" i="1"/>
  <c r="H511" i="1"/>
  <c r="H515" i="1"/>
  <c r="H519" i="1"/>
  <c r="G526" i="1"/>
  <c r="G530" i="1"/>
  <c r="G534" i="1"/>
  <c r="G538" i="1"/>
  <c r="G542" i="1"/>
  <c r="G546" i="1"/>
  <c r="G550" i="1"/>
  <c r="G554" i="1"/>
  <c r="G558" i="1"/>
  <c r="H580" i="1"/>
  <c r="H584" i="1"/>
  <c r="H589" i="1"/>
  <c r="G595" i="1"/>
  <c r="G599" i="1"/>
  <c r="G603" i="1"/>
  <c r="G607" i="1"/>
  <c r="G611" i="1"/>
  <c r="G615"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H821" i="1"/>
  <c r="H853" i="1"/>
  <c r="H885" i="1"/>
  <c r="H917" i="1"/>
  <c r="H941" i="1"/>
  <c r="G948" i="1"/>
  <c r="H948" i="1"/>
  <c r="G957" i="1"/>
  <c r="H957" i="1"/>
  <c r="G964" i="1"/>
  <c r="H964" i="1"/>
  <c r="G973" i="1"/>
  <c r="H973" i="1"/>
  <c r="G980" i="1"/>
  <c r="H980" i="1"/>
  <c r="G995" i="1"/>
  <c r="H995" i="1"/>
  <c r="G1019" i="1"/>
  <c r="H1019" i="1"/>
  <c r="G1054" i="1"/>
  <c r="H1054" i="1"/>
  <c r="G1063" i="1"/>
  <c r="H1063" i="1"/>
  <c r="H845" i="1"/>
  <c r="H877" i="1"/>
  <c r="H909" i="1"/>
  <c r="G1027" i="1"/>
  <c r="H1027" i="1"/>
  <c r="H582" i="1"/>
  <c r="H586" i="1"/>
  <c r="H591" i="1"/>
  <c r="G597" i="1"/>
  <c r="G601" i="1"/>
  <c r="G605" i="1"/>
  <c r="G609" i="1"/>
  <c r="G613" i="1"/>
  <c r="G617" i="1"/>
  <c r="H837" i="1"/>
  <c r="H869" i="1"/>
  <c r="H901" i="1"/>
  <c r="H933" i="1"/>
  <c r="G949" i="1"/>
  <c r="H949" i="1"/>
  <c r="G956" i="1"/>
  <c r="H956" i="1"/>
  <c r="G965" i="1"/>
  <c r="H965" i="1"/>
  <c r="G972" i="1"/>
  <c r="H972" i="1"/>
  <c r="G981" i="1"/>
  <c r="H981" i="1"/>
  <c r="G994" i="1"/>
  <c r="H994" i="1"/>
  <c r="G1003" i="1"/>
  <c r="H1003" i="1"/>
  <c r="G1035" i="1"/>
  <c r="H1035" i="1"/>
  <c r="G1011" i="1"/>
  <c r="H1011" i="1"/>
  <c r="G1043" i="1"/>
  <c r="H1043" i="1"/>
  <c r="G945" i="1"/>
  <c r="G953" i="1"/>
  <c r="G961" i="1"/>
  <c r="G969" i="1"/>
  <c r="G977" i="1"/>
  <c r="G987" i="1"/>
  <c r="G991" i="1"/>
  <c r="G999" i="1"/>
  <c r="G1007" i="1"/>
  <c r="G1015" i="1"/>
  <c r="G1031" i="1"/>
  <c r="G1039" i="1"/>
  <c r="G1050" i="1"/>
  <c r="G1058" i="1"/>
  <c r="G1067" i="1"/>
  <c r="H1070" i="1"/>
  <c r="G1074" i="1"/>
  <c r="G1083" i="1"/>
  <c r="H1084" i="1"/>
  <c r="H1086" i="1"/>
  <c r="G1090" i="1"/>
  <c r="H1128" i="1"/>
  <c r="G1129" i="1"/>
  <c r="G1131" i="1"/>
  <c r="H1135" i="1"/>
  <c r="H1144" i="1"/>
  <c r="G1145" i="1"/>
  <c r="G1147" i="1"/>
  <c r="H1151" i="1"/>
  <c r="H1164" i="1"/>
  <c r="G1165" i="1"/>
  <c r="H1171" i="1"/>
  <c r="H1180" i="1"/>
  <c r="G1181" i="1"/>
  <c r="H1197" i="1"/>
  <c r="G1203" i="1"/>
  <c r="G1205" i="1"/>
  <c r="G1216" i="1"/>
  <c r="G1217" i="1"/>
  <c r="G1218" i="1"/>
  <c r="G1219" i="1"/>
  <c r="G1220" i="1"/>
  <c r="G1221" i="1"/>
  <c r="G1226" i="1"/>
  <c r="H1227" i="1"/>
  <c r="H1229" i="1"/>
  <c r="G1233" i="1"/>
  <c r="G1242" i="1"/>
  <c r="H1243" i="1"/>
  <c r="H1245" i="1"/>
  <c r="G1249" i="1"/>
  <c r="G1258" i="1"/>
  <c r="H1259" i="1"/>
  <c r="H1261" i="1"/>
  <c r="G1265" i="1"/>
  <c r="G1274" i="1"/>
  <c r="H1275" i="1"/>
  <c r="H1277" i="1"/>
  <c r="G1281" i="1"/>
  <c r="G1290" i="1"/>
  <c r="H1291" i="1"/>
  <c r="H1293" i="1"/>
  <c r="G1297" i="1"/>
  <c r="G1352" i="1"/>
  <c r="H1384" i="1"/>
  <c r="G1384" i="1"/>
  <c r="G944" i="1"/>
  <c r="G947" i="1"/>
  <c r="G952" i="1"/>
  <c r="G955" i="1"/>
  <c r="G960" i="1"/>
  <c r="G963" i="1"/>
  <c r="G968" i="1"/>
  <c r="G971" i="1"/>
  <c r="G976" i="1"/>
  <c r="G979" i="1"/>
  <c r="G986" i="1"/>
  <c r="G989" i="1"/>
  <c r="G993" i="1"/>
  <c r="G998" i="1"/>
  <c r="G1001" i="1"/>
  <c r="H1002" i="1"/>
  <c r="G1006" i="1"/>
  <c r="G1009" i="1"/>
  <c r="H1010" i="1"/>
  <c r="G1014" i="1"/>
  <c r="G1017" i="1"/>
  <c r="H1018" i="1"/>
  <c r="G1022" i="1"/>
  <c r="G1025" i="1"/>
  <c r="H1026" i="1"/>
  <c r="G1033" i="1"/>
  <c r="H1034" i="1"/>
  <c r="G1038" i="1"/>
  <c r="G1041" i="1"/>
  <c r="H1042" i="1"/>
  <c r="G1049" i="1"/>
  <c r="G1052" i="1"/>
  <c r="H1053" i="1"/>
  <c r="G1057" i="1"/>
  <c r="G1060" i="1"/>
  <c r="H1061" i="1"/>
  <c r="H1082" i="1"/>
  <c r="G1127" i="1"/>
  <c r="G1143" i="1"/>
  <c r="G1163" i="1"/>
  <c r="G1179" i="1"/>
  <c r="H1225" i="1"/>
  <c r="H1241" i="1"/>
  <c r="H1257" i="1"/>
  <c r="H1273" i="1"/>
  <c r="H1289" i="1"/>
  <c r="H1341" i="1"/>
  <c r="G1341" i="1"/>
  <c r="H1343" i="1"/>
  <c r="G1343" i="1"/>
  <c r="G1364" i="1"/>
  <c r="G1062" i="1"/>
  <c r="G1068" i="1"/>
  <c r="G1071" i="1"/>
  <c r="H1072" i="1"/>
  <c r="H1075" i="1"/>
  <c r="G1078" i="1"/>
  <c r="G1087" i="1"/>
  <c r="H1088" i="1"/>
  <c r="H1091" i="1"/>
  <c r="G1094" i="1"/>
  <c r="H1132" i="1"/>
  <c r="G1133" i="1"/>
  <c r="G1136" i="1"/>
  <c r="H1139" i="1"/>
  <c r="H1148" i="1"/>
  <c r="G1149" i="1"/>
  <c r="H1159" i="1"/>
  <c r="H1168" i="1"/>
  <c r="G1169" i="1"/>
  <c r="G1172" i="1"/>
  <c r="H1175" i="1"/>
  <c r="G1198" i="1"/>
  <c r="H1201" i="1"/>
  <c r="H1206" i="1"/>
  <c r="G1209" i="1"/>
  <c r="G1230" i="1"/>
  <c r="H1231" i="1"/>
  <c r="H1234" i="1"/>
  <c r="G1237" i="1"/>
  <c r="G1246" i="1"/>
  <c r="H1247" i="1"/>
  <c r="H1250" i="1"/>
  <c r="G1253" i="1"/>
  <c r="G1262" i="1"/>
  <c r="H1263" i="1"/>
  <c r="H1266" i="1"/>
  <c r="G1269" i="1"/>
  <c r="G1278" i="1"/>
  <c r="H1279" i="1"/>
  <c r="H1282" i="1"/>
  <c r="G1285" i="1"/>
  <c r="G1294" i="1"/>
  <c r="H1295" i="1"/>
  <c r="H1298" i="1"/>
  <c r="H1340" i="1"/>
  <c r="G1340" i="1"/>
  <c r="H1342" i="1"/>
  <c r="G1342" i="1"/>
  <c r="G1069" i="1"/>
  <c r="G1073" i="1"/>
  <c r="G1077" i="1"/>
  <c r="G1081" i="1"/>
  <c r="G1085" i="1"/>
  <c r="G1089" i="1"/>
  <c r="G1093" i="1"/>
  <c r="H1126" i="1"/>
  <c r="H1130" i="1"/>
  <c r="H1134" i="1"/>
  <c r="H1138" i="1"/>
  <c r="H1142" i="1"/>
  <c r="H1146" i="1"/>
  <c r="H1150" i="1"/>
  <c r="H1158" i="1"/>
  <c r="H1162" i="1"/>
  <c r="H1166" i="1"/>
  <c r="H1170" i="1"/>
  <c r="H1174" i="1"/>
  <c r="H1178" i="1"/>
  <c r="H1182" i="1"/>
  <c r="G1194" i="1"/>
  <c r="G1202" i="1"/>
  <c r="G1208" i="1"/>
  <c r="G1224" i="1"/>
  <c r="G1228" i="1"/>
  <c r="G1232" i="1"/>
  <c r="G1236" i="1"/>
  <c r="G1240" i="1"/>
  <c r="G1244" i="1"/>
  <c r="G1248" i="1"/>
  <c r="G1252" i="1"/>
  <c r="G1256" i="1"/>
  <c r="G1260" i="1"/>
  <c r="G1264" i="1"/>
  <c r="G1268" i="1"/>
  <c r="G1272" i="1"/>
  <c r="G1276" i="1"/>
  <c r="G1280" i="1"/>
  <c r="G1284" i="1"/>
  <c r="G1288" i="1"/>
  <c r="G1292" i="1"/>
  <c r="G1296" i="1"/>
  <c r="H1331" i="1"/>
  <c r="H1333" i="1"/>
  <c r="H1348" i="1"/>
  <c r="H1361" i="1"/>
  <c r="H1363" i="1"/>
  <c r="H1368" i="1"/>
  <c r="H1373" i="1"/>
  <c r="H1375" i="1"/>
  <c r="H1380" i="1"/>
  <c r="H1393" i="1"/>
  <c r="H1395" i="1"/>
  <c r="H1400" i="1"/>
  <c r="H1405" i="1"/>
  <c r="H1407" i="1"/>
  <c r="H1412" i="1"/>
  <c r="H1425" i="1"/>
  <c r="H1427" i="1"/>
  <c r="H1432" i="1"/>
  <c r="G1447" i="1"/>
  <c r="J1449" i="1"/>
  <c r="G1451" i="1"/>
  <c r="J1455" i="1"/>
  <c r="G1457" i="1"/>
  <c r="J1459" i="1"/>
  <c r="G1461" i="1"/>
  <c r="G1462" i="1"/>
  <c r="J1464" i="1"/>
  <c r="G1466" i="1"/>
  <c r="J1468" i="1"/>
  <c r="G1474" i="1"/>
  <c r="G1479" i="1"/>
  <c r="H1482" i="1"/>
  <c r="H1486" i="1"/>
  <c r="H1490" i="1"/>
  <c r="H1494" i="1"/>
  <c r="H1498" i="1"/>
  <c r="H1505" i="1"/>
  <c r="G1508" i="1"/>
  <c r="H1512" i="1"/>
  <c r="H1520" i="1"/>
  <c r="H1525" i="1"/>
  <c r="H1529" i="1"/>
  <c r="H1533" i="1"/>
  <c r="H1537" i="1"/>
  <c r="H1541" i="1"/>
  <c r="H1545" i="1"/>
  <c r="H1549" i="1"/>
  <c r="H1553" i="1"/>
  <c r="H1557" i="1"/>
  <c r="H1561" i="1"/>
  <c r="H1565" i="1"/>
  <c r="H1569" i="1"/>
  <c r="H1573" i="1"/>
  <c r="H1577" i="1"/>
  <c r="D7" i="4"/>
  <c r="C3" i="1" s="1"/>
  <c r="D124" i="4"/>
  <c r="F216" i="4"/>
  <c r="E224" i="4"/>
  <c r="D220" i="1" s="1"/>
  <c r="H1447" i="1"/>
  <c r="H1451" i="1"/>
  <c r="H1457" i="1"/>
  <c r="H1462" i="1"/>
  <c r="H1466" i="1"/>
  <c r="G1472" i="1"/>
  <c r="J1473" i="1"/>
  <c r="H1474" i="1"/>
  <c r="G1477" i="1"/>
  <c r="J1478" i="1"/>
  <c r="H1479" i="1"/>
  <c r="D133" i="4"/>
  <c r="F140" i="4"/>
  <c r="D139" i="4"/>
  <c r="E196" i="4"/>
  <c r="D192" i="1" s="1"/>
  <c r="H1334" i="1"/>
  <c r="H1344" i="1"/>
  <c r="H1349" i="1"/>
  <c r="H1351" i="1"/>
  <c r="H1356" i="1"/>
  <c r="H1369" i="1"/>
  <c r="H1371" i="1"/>
  <c r="H1376" i="1"/>
  <c r="H1381" i="1"/>
  <c r="H1388" i="1"/>
  <c r="G1391" i="1"/>
  <c r="G1396" i="1"/>
  <c r="H1401" i="1"/>
  <c r="H1403" i="1"/>
  <c r="H1413" i="1"/>
  <c r="H1415" i="1"/>
  <c r="G1416" i="1"/>
  <c r="H1420" i="1"/>
  <c r="G1428" i="1"/>
  <c r="H1433" i="1"/>
  <c r="J1448" i="1"/>
  <c r="J1452" i="1"/>
  <c r="J1458" i="1"/>
  <c r="J1463" i="1"/>
  <c r="J1467" i="1"/>
  <c r="G1480" i="1"/>
  <c r="G1484" i="1"/>
  <c r="G1488" i="1"/>
  <c r="G1492" i="1"/>
  <c r="G1496" i="1"/>
  <c r="G1500" i="1"/>
  <c r="H1509" i="1"/>
  <c r="G1527" i="1"/>
  <c r="G1531" i="1"/>
  <c r="G1535" i="1"/>
  <c r="G1539" i="1"/>
  <c r="G1543" i="1"/>
  <c r="G1547" i="1"/>
  <c r="G1551" i="1"/>
  <c r="E311" i="4"/>
  <c r="D306" i="1" s="1"/>
  <c r="F79" i="5"/>
  <c r="D87" i="5"/>
  <c r="D134" i="5"/>
  <c r="D190" i="5"/>
  <c r="C1167" i="1" s="1"/>
  <c r="G1167" i="1" s="1"/>
  <c r="E206" i="5"/>
  <c r="E176" i="5" s="1"/>
  <c r="D238" i="5"/>
  <c r="C1215" i="1" s="1"/>
  <c r="D5" i="6"/>
  <c r="C1299" i="1" s="1"/>
  <c r="D89" i="6"/>
  <c r="D114" i="6"/>
  <c r="C1408" i="1" s="1"/>
  <c r="E22" i="7"/>
  <c r="D38" i="7"/>
  <c r="D6" i="8"/>
  <c r="C1481" i="1" s="1"/>
  <c r="D49" i="8"/>
  <c r="C1524" i="1" s="1"/>
  <c r="E29" i="9"/>
  <c r="B29" i="9" s="1"/>
  <c r="E34" i="9"/>
  <c r="B34" i="9" s="1"/>
  <c r="E36" i="9"/>
  <c r="B36" i="9" s="1"/>
  <c r="E41" i="9"/>
  <c r="B41" i="9" s="1"/>
  <c r="E46" i="9"/>
  <c r="B46" i="9" s="1"/>
  <c r="E53" i="9"/>
  <c r="B53" i="9" s="1"/>
  <c r="E56" i="9"/>
  <c r="B56" i="9" s="1"/>
  <c r="E66" i="9"/>
  <c r="B66" i="9" s="1"/>
  <c r="E68" i="9"/>
  <c r="B68" i="9" s="1"/>
  <c r="E73" i="9"/>
  <c r="B73" i="9" s="1"/>
  <c r="E78" i="9"/>
  <c r="B78" i="9" s="1"/>
  <c r="E85" i="9"/>
  <c r="B85" i="9" s="1"/>
  <c r="E88" i="9"/>
  <c r="B88" i="9" s="1"/>
  <c r="E98" i="9"/>
  <c r="B98" i="9" s="1"/>
  <c r="E100" i="9"/>
  <c r="B100" i="9" s="1"/>
  <c r="E105" i="9"/>
  <c r="B105" i="9" s="1"/>
  <c r="E110" i="9"/>
  <c r="B110" i="9" s="1"/>
  <c r="E120" i="9"/>
  <c r="B120" i="9" s="1"/>
  <c r="E134" i="9"/>
  <c r="B134" i="9" s="1"/>
  <c r="E136" i="9"/>
  <c r="B136" i="9" s="1"/>
  <c r="E145" i="9"/>
  <c r="B145" i="9" s="1"/>
  <c r="E158" i="9"/>
  <c r="E225" i="9"/>
  <c r="B225" i="9" s="1"/>
  <c r="F239" i="9"/>
  <c r="B239" i="9" s="1"/>
  <c r="F241" i="9"/>
  <c r="B241" i="9" s="1"/>
  <c r="B248" i="9"/>
  <c r="F255" i="9"/>
  <c r="B255" i="9" s="1"/>
  <c r="F257" i="9"/>
  <c r="B257" i="9" s="1"/>
  <c r="F266" i="9"/>
  <c r="B266" i="9" s="1"/>
  <c r="F271" i="9"/>
  <c r="B271" i="9" s="1"/>
  <c r="E288" i="9"/>
  <c r="B288" i="9" s="1"/>
  <c r="E484" i="4"/>
  <c r="D478" i="1" s="1"/>
  <c r="E515" i="4"/>
  <c r="D509" i="1" s="1"/>
  <c r="E287" i="9"/>
  <c r="B287" i="9" s="1"/>
  <c r="E26" i="9"/>
  <c r="B26" i="9" s="1"/>
  <c r="E28" i="9"/>
  <c r="B28" i="9" s="1"/>
  <c r="E37" i="9"/>
  <c r="B37" i="9" s="1"/>
  <c r="E40" i="9"/>
  <c r="B40" i="9" s="1"/>
  <c r="E50" i="9"/>
  <c r="B50" i="9" s="1"/>
  <c r="E52" i="9"/>
  <c r="B52" i="9" s="1"/>
  <c r="E57" i="9"/>
  <c r="B57" i="9" s="1"/>
  <c r="E62" i="9"/>
  <c r="E69" i="9"/>
  <c r="B69" i="9" s="1"/>
  <c r="E72" i="9"/>
  <c r="B72" i="9" s="1"/>
  <c r="E82" i="9"/>
  <c r="B82" i="9" s="1"/>
  <c r="E84" i="9"/>
  <c r="B84" i="9" s="1"/>
  <c r="E89" i="9"/>
  <c r="B89" i="9" s="1"/>
  <c r="E94" i="9"/>
  <c r="E101" i="9"/>
  <c r="B101" i="9" s="1"/>
  <c r="E104" i="9"/>
  <c r="B104" i="9" s="1"/>
  <c r="E114" i="9"/>
  <c r="B114" i="9" s="1"/>
  <c r="E116" i="9"/>
  <c r="B116" i="9" s="1"/>
  <c r="E126" i="9"/>
  <c r="B126" i="9" s="1"/>
  <c r="E128" i="9"/>
  <c r="B128" i="9" s="1"/>
  <c r="B231" i="9"/>
  <c r="F233" i="9"/>
  <c r="B233" i="9" s="1"/>
  <c r="B247" i="9"/>
  <c r="F249" i="9"/>
  <c r="B249" i="9" s="1"/>
  <c r="B256" i="9"/>
  <c r="B263" i="9"/>
  <c r="F265" i="9"/>
  <c r="B265" i="9" s="1"/>
  <c r="E273" i="9"/>
  <c r="B273" i="9" s="1"/>
  <c r="D351" i="4"/>
  <c r="G424" i="1"/>
  <c r="E472" i="4"/>
  <c r="D466" i="1" s="1"/>
  <c r="D515" i="4"/>
  <c r="E529" i="4"/>
  <c r="D523" i="1" s="1"/>
  <c r="F149" i="5"/>
  <c r="D129" i="6"/>
  <c r="B44" i="9"/>
  <c r="B76" i="9"/>
  <c r="B108" i="9"/>
  <c r="E132" i="9"/>
  <c r="B132" i="9" s="1"/>
  <c r="B219" i="9"/>
  <c r="B220" i="9"/>
  <c r="B228" i="9"/>
  <c r="B230" i="9"/>
  <c r="B235" i="9"/>
  <c r="F237" i="9"/>
  <c r="B237" i="9" s="1"/>
  <c r="B244" i="9"/>
  <c r="B246" i="9"/>
  <c r="B251" i="9"/>
  <c r="F253" i="9"/>
  <c r="B253" i="9" s="1"/>
  <c r="B260" i="9"/>
  <c r="B262" i="9"/>
  <c r="B267" i="9"/>
  <c r="F269" i="9"/>
  <c r="B269" i="9" s="1"/>
  <c r="H1099" i="1"/>
  <c r="G1099" i="1"/>
  <c r="H1103" i="1"/>
  <c r="G1103" i="1"/>
  <c r="H1107" i="1"/>
  <c r="G1107" i="1"/>
  <c r="H1113" i="1"/>
  <c r="G1113" i="1"/>
  <c r="H1117" i="1"/>
  <c r="G1117" i="1"/>
  <c r="H1119" i="1"/>
  <c r="G1119" i="1"/>
  <c r="H1123" i="1"/>
  <c r="G1123" i="1"/>
  <c r="H1336" i="1"/>
  <c r="G1336" i="1"/>
  <c r="G826" i="1"/>
  <c r="H826" i="1"/>
  <c r="G834" i="1"/>
  <c r="H834" i="1"/>
  <c r="G858" i="1"/>
  <c r="H858" i="1"/>
  <c r="G906" i="1"/>
  <c r="H906" i="1"/>
  <c r="G914" i="1"/>
  <c r="H914" i="1"/>
  <c r="G930" i="1"/>
  <c r="H930" i="1"/>
  <c r="G938" i="1"/>
  <c r="H938" i="1"/>
  <c r="G946" i="1"/>
  <c r="H946" i="1"/>
  <c r="G970" i="1"/>
  <c r="H970" i="1"/>
  <c r="G978" i="1"/>
  <c r="H978" i="1"/>
  <c r="G996" i="1"/>
  <c r="H996" i="1"/>
  <c r="G1004" i="1"/>
  <c r="H1004" i="1"/>
  <c r="G1012" i="1"/>
  <c r="H1012" i="1"/>
  <c r="G1036" i="1"/>
  <c r="H1036" i="1"/>
  <c r="G1044" i="1"/>
  <c r="H1044" i="1"/>
  <c r="G1055" i="1"/>
  <c r="H1055" i="1"/>
  <c r="D643" i="4"/>
  <c r="F416" i="4"/>
  <c r="C411" i="1"/>
  <c r="F585" i="4"/>
  <c r="C579" i="1"/>
  <c r="F599" i="4"/>
  <c r="D593" i="4"/>
  <c r="C59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H145" i="1"/>
  <c r="H149" i="1"/>
  <c r="H153" i="1"/>
  <c r="H157" i="1"/>
  <c r="H161" i="1"/>
  <c r="H165" i="1"/>
  <c r="H169" i="1"/>
  <c r="G171" i="1"/>
  <c r="H173" i="1"/>
  <c r="G175" i="1"/>
  <c r="H177" i="1"/>
  <c r="G179" i="1"/>
  <c r="H181" i="1"/>
  <c r="G183" i="1"/>
  <c r="H185" i="1"/>
  <c r="G187" i="1"/>
  <c r="H189" i="1"/>
  <c r="G191" i="1"/>
  <c r="H193" i="1"/>
  <c r="G195" i="1"/>
  <c r="H197" i="1"/>
  <c r="H201" i="1"/>
  <c r="H205" i="1"/>
  <c r="H209" i="1"/>
  <c r="H213" i="1"/>
  <c r="H217" i="1"/>
  <c r="H221" i="1"/>
  <c r="H225" i="1"/>
  <c r="H229" i="1"/>
  <c r="H233" i="1"/>
  <c r="H237" i="1"/>
  <c r="H241" i="1"/>
  <c r="H245" i="1"/>
  <c r="H249" i="1"/>
  <c r="H253" i="1"/>
  <c r="H257" i="1"/>
  <c r="H261" i="1"/>
  <c r="H265" i="1"/>
  <c r="H269" i="1"/>
  <c r="H273" i="1"/>
  <c r="H277" i="1"/>
  <c r="H281" i="1"/>
  <c r="H290" i="1"/>
  <c r="H297" i="1"/>
  <c r="H424" i="1"/>
  <c r="G988" i="1"/>
  <c r="H988" i="1"/>
  <c r="H1097" i="1"/>
  <c r="G1097" i="1"/>
  <c r="H1101" i="1"/>
  <c r="G1101" i="1"/>
  <c r="H1105" i="1"/>
  <c r="G1105" i="1"/>
  <c r="H1109" i="1"/>
  <c r="G1109" i="1"/>
  <c r="H1111" i="1"/>
  <c r="G1111" i="1"/>
  <c r="H1115" i="1"/>
  <c r="G1115" i="1"/>
  <c r="H1121" i="1"/>
  <c r="G1121" i="1"/>
  <c r="G818" i="1"/>
  <c r="H818" i="1"/>
  <c r="G842" i="1"/>
  <c r="H842" i="1"/>
  <c r="G850" i="1"/>
  <c r="H850" i="1"/>
  <c r="G866" i="1"/>
  <c r="H866" i="1"/>
  <c r="G874" i="1"/>
  <c r="H874" i="1"/>
  <c r="G882" i="1"/>
  <c r="H882" i="1"/>
  <c r="G890" i="1"/>
  <c r="H890" i="1"/>
  <c r="G898" i="1"/>
  <c r="H898" i="1"/>
  <c r="G922" i="1"/>
  <c r="H922" i="1"/>
  <c r="G954" i="1"/>
  <c r="H954" i="1"/>
  <c r="G962" i="1"/>
  <c r="H962" i="1"/>
  <c r="G1020" i="1"/>
  <c r="H1020" i="1"/>
  <c r="G1028" i="1"/>
  <c r="H1028" i="1"/>
  <c r="E363" i="4"/>
  <c r="D358" i="1" s="1"/>
  <c r="D364" i="1"/>
  <c r="H364" i="1" s="1"/>
  <c r="E396" i="4"/>
  <c r="D391" i="1" s="1"/>
  <c r="D392" i="1"/>
  <c r="H392" i="1" s="1"/>
  <c r="E567" i="4"/>
  <c r="D562" i="1"/>
  <c r="G146" i="1"/>
  <c r="H148" i="1"/>
  <c r="G150" i="1"/>
  <c r="H152" i="1"/>
  <c r="G154" i="1"/>
  <c r="H156" i="1"/>
  <c r="G158" i="1"/>
  <c r="H160" i="1"/>
  <c r="G162" i="1"/>
  <c r="H164" i="1"/>
  <c r="G166" i="1"/>
  <c r="H168" i="1"/>
  <c r="G170" i="1"/>
  <c r="H172" i="1"/>
  <c r="G174" i="1"/>
  <c r="H176" i="1"/>
  <c r="G178" i="1"/>
  <c r="H180" i="1"/>
  <c r="G182" i="1"/>
  <c r="H184" i="1"/>
  <c r="G186" i="1"/>
  <c r="H188" i="1"/>
  <c r="G190" i="1"/>
  <c r="G194" i="1"/>
  <c r="H196" i="1"/>
  <c r="H200" i="1"/>
  <c r="H204" i="1"/>
  <c r="H208" i="1"/>
  <c r="H212" i="1"/>
  <c r="H216" i="1"/>
  <c r="H224" i="1"/>
  <c r="H228" i="1"/>
  <c r="H232" i="1"/>
  <c r="H240" i="1"/>
  <c r="H244" i="1"/>
  <c r="H252" i="1"/>
  <c r="H256" i="1"/>
  <c r="H260" i="1"/>
  <c r="H264" i="1"/>
  <c r="H268" i="1"/>
  <c r="H272" i="1"/>
  <c r="H276" i="1"/>
  <c r="H280" i="1"/>
  <c r="H284" i="1"/>
  <c r="H289" i="1"/>
  <c r="H296" i="1"/>
  <c r="H819" i="1"/>
  <c r="G822" i="1"/>
  <c r="H822" i="1"/>
  <c r="H827" i="1"/>
  <c r="G830" i="1"/>
  <c r="H830" i="1"/>
  <c r="H835" i="1"/>
  <c r="G838" i="1"/>
  <c r="H838" i="1"/>
  <c r="H843" i="1"/>
  <c r="G846" i="1"/>
  <c r="H846" i="1"/>
  <c r="H851" i="1"/>
  <c r="G854" i="1"/>
  <c r="H854" i="1"/>
  <c r="H859" i="1"/>
  <c r="G862" i="1"/>
  <c r="H862" i="1"/>
  <c r="H867" i="1"/>
  <c r="G870" i="1"/>
  <c r="H870" i="1"/>
  <c r="H875" i="1"/>
  <c r="G878" i="1"/>
  <c r="H878" i="1"/>
  <c r="H883" i="1"/>
  <c r="G886" i="1"/>
  <c r="H886" i="1"/>
  <c r="H891" i="1"/>
  <c r="G894" i="1"/>
  <c r="H894" i="1"/>
  <c r="H899" i="1"/>
  <c r="G902" i="1"/>
  <c r="H902" i="1"/>
  <c r="H907" i="1"/>
  <c r="G910" i="1"/>
  <c r="H910" i="1"/>
  <c r="H915" i="1"/>
  <c r="G918" i="1"/>
  <c r="H918" i="1"/>
  <c r="H923" i="1"/>
  <c r="G926" i="1"/>
  <c r="H926" i="1"/>
  <c r="H931" i="1"/>
  <c r="G934" i="1"/>
  <c r="H934" i="1"/>
  <c r="H939" i="1"/>
  <c r="G942" i="1"/>
  <c r="H942" i="1"/>
  <c r="G950" i="1"/>
  <c r="H950" i="1"/>
  <c r="G958" i="1"/>
  <c r="H958" i="1"/>
  <c r="G966" i="1"/>
  <c r="H966" i="1"/>
  <c r="G974" i="1"/>
  <c r="H974" i="1"/>
  <c r="G982" i="1"/>
  <c r="H982" i="1"/>
  <c r="G992" i="1"/>
  <c r="H992" i="1"/>
  <c r="G1000" i="1"/>
  <c r="H1000" i="1"/>
  <c r="G1008" i="1"/>
  <c r="H1008" i="1"/>
  <c r="G1016" i="1"/>
  <c r="H1016" i="1"/>
  <c r="G1024" i="1"/>
  <c r="H1024" i="1"/>
  <c r="G1032" i="1"/>
  <c r="H1032" i="1"/>
  <c r="G1040" i="1"/>
  <c r="H1040" i="1"/>
  <c r="G1051" i="1"/>
  <c r="H1051" i="1"/>
  <c r="G1059" i="1"/>
  <c r="H1059"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H943" i="1"/>
  <c r="H947" i="1"/>
  <c r="H951" i="1"/>
  <c r="H955" i="1"/>
  <c r="H959" i="1"/>
  <c r="H963" i="1"/>
  <c r="H967" i="1"/>
  <c r="H971" i="1"/>
  <c r="H975" i="1"/>
  <c r="H979" i="1"/>
  <c r="H983" i="1"/>
  <c r="H989" i="1"/>
  <c r="H993" i="1"/>
  <c r="H997" i="1"/>
  <c r="H1001" i="1"/>
  <c r="H1005" i="1"/>
  <c r="H1009" i="1"/>
  <c r="H1013" i="1"/>
  <c r="H1017" i="1"/>
  <c r="H1021" i="1"/>
  <c r="H1025" i="1"/>
  <c r="H1029" i="1"/>
  <c r="H1033" i="1"/>
  <c r="H1037" i="1"/>
  <c r="H1041" i="1"/>
  <c r="H1045" i="1"/>
  <c r="H1048" i="1"/>
  <c r="H1052" i="1"/>
  <c r="H1056" i="1"/>
  <c r="H1060" i="1"/>
  <c r="H1156" i="1"/>
  <c r="G1156" i="1"/>
  <c r="G1200" i="1"/>
  <c r="H1200" i="1"/>
  <c r="F177" i="4"/>
  <c r="D163" i="4"/>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213" i="1"/>
  <c r="G1213" i="1"/>
  <c r="H1332" i="1"/>
  <c r="G1332" i="1"/>
  <c r="G1440" i="1"/>
  <c r="I1440" i="1" s="1"/>
  <c r="J1440" i="1"/>
  <c r="H1440" i="1"/>
  <c r="G1442" i="1"/>
  <c r="J1442" i="1"/>
  <c r="H1442" i="1"/>
  <c r="G1444" i="1"/>
  <c r="J1444" i="1"/>
  <c r="H1444" i="1"/>
  <c r="H1502" i="1"/>
  <c r="G1502"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H1155" i="1"/>
  <c r="G1155" i="1"/>
  <c r="G1196" i="1"/>
  <c r="H1196" i="1"/>
  <c r="G1204" i="1"/>
  <c r="H1204"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50" i="1"/>
  <c r="G1350" i="1"/>
  <c r="H1358" i="1"/>
  <c r="G1358" i="1"/>
  <c r="H1366" i="1"/>
  <c r="G1366" i="1"/>
  <c r="H1374" i="1"/>
  <c r="G1374" i="1"/>
  <c r="H1382" i="1"/>
  <c r="G1382" i="1"/>
  <c r="H1390" i="1"/>
  <c r="G1390" i="1"/>
  <c r="H1398" i="1"/>
  <c r="G1398" i="1"/>
  <c r="H1406" i="1"/>
  <c r="G1406" i="1"/>
  <c r="H1414" i="1"/>
  <c r="G1414" i="1"/>
  <c r="H1422" i="1"/>
  <c r="G1422" i="1"/>
  <c r="H1430" i="1"/>
  <c r="G1430" i="1"/>
  <c r="D299" i="4"/>
  <c r="F304" i="4"/>
  <c r="F312" i="4"/>
  <c r="D311" i="4"/>
  <c r="H1195" i="1"/>
  <c r="H1199" i="1"/>
  <c r="H1203" i="1"/>
  <c r="H1212" i="1"/>
  <c r="G1212"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31" i="1"/>
  <c r="G1335" i="1"/>
  <c r="G1347" i="1"/>
  <c r="G1355" i="1"/>
  <c r="G1363" i="1"/>
  <c r="G1371" i="1"/>
  <c r="G1379" i="1"/>
  <c r="G1387" i="1"/>
  <c r="G1395" i="1"/>
  <c r="G1403" i="1"/>
  <c r="G1411" i="1"/>
  <c r="G1419" i="1"/>
  <c r="G1427" i="1"/>
  <c r="J1445" i="1"/>
  <c r="D177" i="5"/>
  <c r="F180" i="5"/>
  <c r="C1157" i="1"/>
  <c r="G274" i="9"/>
  <c r="E274" i="9" s="1"/>
  <c r="B274" i="9" s="1"/>
  <c r="G172" i="9"/>
  <c r="E172" i="9" s="1"/>
  <c r="B172" i="9" s="1"/>
  <c r="H1346" i="1"/>
  <c r="G1346" i="1"/>
  <c r="H1354" i="1"/>
  <c r="G1354" i="1"/>
  <c r="H1362" i="1"/>
  <c r="G1362" i="1"/>
  <c r="H1370" i="1"/>
  <c r="G1370" i="1"/>
  <c r="H1378" i="1"/>
  <c r="G1378" i="1"/>
  <c r="H1386" i="1"/>
  <c r="G1386" i="1"/>
  <c r="H1394" i="1"/>
  <c r="G1394" i="1"/>
  <c r="H1402" i="1"/>
  <c r="G1402" i="1"/>
  <c r="H1410" i="1"/>
  <c r="G1410" i="1"/>
  <c r="H1418" i="1"/>
  <c r="G1418" i="1"/>
  <c r="H1426" i="1"/>
  <c r="G1426" i="1"/>
  <c r="H1434" i="1"/>
  <c r="G1434" i="1"/>
  <c r="H1439" i="1"/>
  <c r="J1439" i="1"/>
  <c r="G1439" i="1"/>
  <c r="H1441" i="1"/>
  <c r="J1441" i="1"/>
  <c r="G1441" i="1"/>
  <c r="H1443" i="1"/>
  <c r="J1443" i="1"/>
  <c r="G1443" i="1"/>
  <c r="I1443" i="1" s="1"/>
  <c r="H1445" i="1"/>
  <c r="G1445" i="1"/>
  <c r="I1472" i="1"/>
  <c r="I1477" i="1"/>
  <c r="H1483" i="1"/>
  <c r="G1483" i="1"/>
  <c r="H1487" i="1"/>
  <c r="G1487" i="1"/>
  <c r="H1491" i="1"/>
  <c r="G1491" i="1"/>
  <c r="H1495" i="1"/>
  <c r="G1495" i="1"/>
  <c r="H1499" i="1"/>
  <c r="G1499" i="1"/>
  <c r="H1506" i="1"/>
  <c r="G1506" i="1"/>
  <c r="H1519" i="1"/>
  <c r="G1519" i="1"/>
  <c r="H1514" i="1"/>
  <c r="G1514" i="1"/>
  <c r="F43" i="6"/>
  <c r="D35" i="6"/>
  <c r="C1337"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H1446" i="1"/>
  <c r="G1446" i="1"/>
  <c r="H1448" i="1"/>
  <c r="G1448" i="1"/>
  <c r="H1450" i="1"/>
  <c r="G1450" i="1"/>
  <c r="H1452" i="1"/>
  <c r="G1452" i="1"/>
  <c r="H1456" i="1"/>
  <c r="G1456" i="1"/>
  <c r="H1458" i="1"/>
  <c r="G1458" i="1"/>
  <c r="H1460" i="1"/>
  <c r="G1460" i="1"/>
  <c r="H1463" i="1"/>
  <c r="G1463" i="1"/>
  <c r="H1465" i="1"/>
  <c r="G1465" i="1"/>
  <c r="H1467" i="1"/>
  <c r="G1467" i="1"/>
  <c r="H1471" i="1"/>
  <c r="I1474" i="1"/>
  <c r="H1476" i="1"/>
  <c r="I1479" i="1"/>
  <c r="H1510" i="1"/>
  <c r="G1510" i="1"/>
  <c r="H1523" i="1"/>
  <c r="G1523" i="1"/>
  <c r="F485" i="4"/>
  <c r="D484" i="4"/>
  <c r="F234" i="5"/>
  <c r="C1211" i="1"/>
  <c r="F238" i="5"/>
  <c r="G1470" i="1"/>
  <c r="G1471" i="1"/>
  <c r="G1473" i="1"/>
  <c r="I1473" i="1" s="1"/>
  <c r="G1475" i="1"/>
  <c r="G1476" i="1"/>
  <c r="G1478" i="1"/>
  <c r="I1478" i="1" s="1"/>
  <c r="F51" i="4"/>
  <c r="D50" i="4"/>
  <c r="F107" i="4"/>
  <c r="D106" i="4"/>
  <c r="F364" i="4"/>
  <c r="D363" i="4"/>
  <c r="E643" i="4"/>
  <c r="D637" i="1" s="1"/>
  <c r="E421" i="4"/>
  <c r="E459" i="4"/>
  <c r="D453" i="1" s="1"/>
  <c r="F535" i="4"/>
  <c r="D529" i="4"/>
  <c r="H289" i="9"/>
  <c r="F224" i="5"/>
  <c r="D206" i="5"/>
  <c r="G1503" i="1"/>
  <c r="G1507" i="1"/>
  <c r="G1511" i="1"/>
  <c r="G1515"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E50" i="4"/>
  <c r="D46" i="1" s="1"/>
  <c r="F83" i="4"/>
  <c r="D82" i="4"/>
  <c r="F225" i="4"/>
  <c r="D224" i="4"/>
  <c r="F253" i="4"/>
  <c r="D252" i="4"/>
  <c r="D644" i="4"/>
  <c r="F469" i="4"/>
  <c r="D459" i="4"/>
  <c r="F473" i="4"/>
  <c r="D472" i="4"/>
  <c r="D567" i="4"/>
  <c r="D580" i="4"/>
  <c r="E593" i="4"/>
  <c r="D587" i="1" s="1"/>
  <c r="D625" i="4"/>
  <c r="G178" i="9"/>
  <c r="E178" i="9" s="1"/>
  <c r="B178" i="9" s="1"/>
  <c r="H1522" i="1"/>
  <c r="G1522" i="1"/>
  <c r="D12" i="5"/>
  <c r="H286" i="9"/>
  <c r="E87" i="5"/>
  <c r="F119" i="5"/>
  <c r="D118" i="5"/>
  <c r="F246" i="5"/>
  <c r="D245" i="5"/>
  <c r="F152" i="4"/>
  <c r="F268" i="4"/>
  <c r="F417" i="4"/>
  <c r="F88" i="5"/>
  <c r="D146" i="5"/>
  <c r="B30" i="9"/>
  <c r="B62" i="9"/>
  <c r="B86" i="9"/>
  <c r="B94" i="9"/>
  <c r="B102" i="9"/>
  <c r="G170" i="9"/>
  <c r="E170" i="9" s="1"/>
  <c r="B170"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91" i="9"/>
  <c r="E191" i="9" s="1"/>
  <c r="G188" i="9"/>
  <c r="E188" i="9" s="1"/>
  <c r="B188" i="9" s="1"/>
  <c r="G184" i="9"/>
  <c r="E184" i="9" s="1"/>
  <c r="B184" i="9" s="1"/>
  <c r="G180" i="9"/>
  <c r="E180" i="9" s="1"/>
  <c r="B180" i="9" s="1"/>
  <c r="G278" i="9"/>
  <c r="E278" i="9" s="1"/>
  <c r="B278" i="9" s="1"/>
  <c r="G189" i="9"/>
  <c r="E189" i="9" s="1"/>
  <c r="B189" i="9" s="1"/>
  <c r="G185" i="9"/>
  <c r="E185" i="9" s="1"/>
  <c r="B185" i="9" s="1"/>
  <c r="G181" i="9"/>
  <c r="E181" i="9" s="1"/>
  <c r="B181" i="9" s="1"/>
  <c r="G177" i="9"/>
  <c r="E177" i="9" s="1"/>
  <c r="B177" i="9" s="1"/>
  <c r="G175" i="9"/>
  <c r="E175" i="9" s="1"/>
  <c r="B175" i="9" s="1"/>
  <c r="G173" i="9"/>
  <c r="E173" i="9" s="1"/>
  <c r="B173" i="9" s="1"/>
  <c r="G171" i="9"/>
  <c r="E171" i="9" s="1"/>
  <c r="B171" i="9" s="1"/>
  <c r="G169" i="9"/>
  <c r="E169" i="9" s="1"/>
  <c r="B169" i="9" s="1"/>
  <c r="G167" i="9"/>
  <c r="E167" i="9" s="1"/>
  <c r="B167" i="9" s="1"/>
  <c r="H165" i="9"/>
  <c r="H164" i="9"/>
  <c r="G165" i="9"/>
  <c r="I10" i="9"/>
  <c r="G168" i="9"/>
  <c r="E168" i="9" s="1"/>
  <c r="B168" i="9" s="1"/>
  <c r="G176" i="9"/>
  <c r="E176" i="9" s="1"/>
  <c r="B176" i="9" s="1"/>
  <c r="G182" i="9"/>
  <c r="E182" i="9" s="1"/>
  <c r="B182" i="9" s="1"/>
  <c r="G20" i="9"/>
  <c r="G166" i="9"/>
  <c r="E166" i="9" s="1"/>
  <c r="B166" i="9" s="1"/>
  <c r="G174" i="9"/>
  <c r="E174" i="9" s="1"/>
  <c r="B174" i="9" s="1"/>
  <c r="G186" i="9"/>
  <c r="E186" i="9" s="1"/>
  <c r="B186" i="9" s="1"/>
  <c r="B146" i="9"/>
  <c r="B150" i="9"/>
  <c r="B158" i="9"/>
  <c r="F229" i="9"/>
  <c r="B229" i="9" s="1"/>
  <c r="F234" i="9"/>
  <c r="B234" i="9" s="1"/>
  <c r="F250" i="9"/>
  <c r="B250" i="9" s="1"/>
  <c r="F275" i="9"/>
  <c r="E117" i="9"/>
  <c r="B117" i="9" s="1"/>
  <c r="E121" i="9"/>
  <c r="B121" i="9" s="1"/>
  <c r="E125" i="9"/>
  <c r="B125" i="9" s="1"/>
  <c r="E129" i="9"/>
  <c r="B129" i="9" s="1"/>
  <c r="E133" i="9"/>
  <c r="B133" i="9" s="1"/>
  <c r="E137" i="9"/>
  <c r="B137" i="9" s="1"/>
  <c r="E141" i="9"/>
  <c r="B141" i="9" s="1"/>
  <c r="B143" i="9"/>
  <c r="B147" i="9"/>
  <c r="B151" i="9"/>
  <c r="B159" i="9"/>
  <c r="F226" i="9"/>
  <c r="B226" i="9" s="1"/>
  <c r="F242" i="9"/>
  <c r="B242" i="9" s="1"/>
  <c r="F258" i="9"/>
  <c r="B258" i="9" s="1"/>
  <c r="F213" i="9"/>
  <c r="B213" i="9" s="1"/>
  <c r="F214" i="9"/>
  <c r="B214" i="9" s="1"/>
  <c r="F217" i="9"/>
  <c r="B217" i="9" s="1"/>
  <c r="F218" i="9"/>
  <c r="B218" i="9" s="1"/>
  <c r="F221" i="9"/>
  <c r="B221" i="9" s="1"/>
  <c r="F222" i="9"/>
  <c r="B222" i="9" s="1"/>
  <c r="E283" i="9"/>
  <c r="B283" i="9" s="1"/>
  <c r="G1030" i="1" l="1"/>
  <c r="G291" i="9"/>
  <c r="E291" i="9" s="1"/>
  <c r="B291" i="9" s="1"/>
  <c r="E286" i="9"/>
  <c r="B286" i="9" s="1"/>
  <c r="F190" i="5"/>
  <c r="G1023" i="1"/>
  <c r="E7" i="5"/>
  <c r="D985" i="1" s="1"/>
  <c r="I25" i="3"/>
  <c r="D1329" i="1"/>
  <c r="F114" i="6"/>
  <c r="H27" i="3"/>
  <c r="F5" i="6"/>
  <c r="E141" i="6"/>
  <c r="D1435" i="1" s="1"/>
  <c r="D141" i="6"/>
  <c r="G299" i="9" s="1"/>
  <c r="E299" i="9" s="1"/>
  <c r="E298" i="9" s="1"/>
  <c r="H24" i="3"/>
  <c r="D42" i="8"/>
  <c r="C1517" i="1" s="1"/>
  <c r="D1299" i="1"/>
  <c r="H1299" i="1" s="1"/>
  <c r="I24" i="3"/>
  <c r="G416" i="1"/>
  <c r="I23" i="3"/>
  <c r="D1214" i="1"/>
  <c r="D43" i="8"/>
  <c r="I1464" i="1"/>
  <c r="I27" i="3"/>
  <c r="D1408" i="1"/>
  <c r="H1408" i="1" s="1"/>
  <c r="F69" i="5"/>
  <c r="C1047" i="1"/>
  <c r="I1456" i="1"/>
  <c r="I1450" i="1"/>
  <c r="H1438" i="1"/>
  <c r="I31" i="3"/>
  <c r="D1469" i="1"/>
  <c r="I1476" i="1"/>
  <c r="I1471" i="1"/>
  <c r="I1465" i="1"/>
  <c r="I1460" i="1"/>
  <c r="I1457" i="1"/>
  <c r="C1437" i="1"/>
  <c r="G1437" i="1" s="1"/>
  <c r="I1446" i="1"/>
  <c r="G1438" i="1"/>
  <c r="G255" i="1"/>
  <c r="F215" i="4"/>
  <c r="G211" i="1"/>
  <c r="B191" i="9"/>
  <c r="D350" i="4"/>
  <c r="C345" i="1" s="1"/>
  <c r="H20" i="9"/>
  <c r="E20" i="9" s="1"/>
  <c r="B20" i="9" s="1"/>
  <c r="G148" i="1"/>
  <c r="G33" i="1"/>
  <c r="H397" i="1"/>
  <c r="H3" i="1"/>
  <c r="F396" i="4"/>
  <c r="C391" i="1"/>
  <c r="H391" i="1" s="1"/>
  <c r="G549" i="1"/>
  <c r="F344" i="4"/>
  <c r="C339" i="1"/>
  <c r="F421" i="4"/>
  <c r="H295" i="1"/>
  <c r="E298" i="4"/>
  <c r="D293" i="1" s="1"/>
  <c r="E350" i="4"/>
  <c r="D345" i="1" s="1"/>
  <c r="H236" i="1"/>
  <c r="F263" i="4"/>
  <c r="C259" i="1"/>
  <c r="F196" i="4"/>
  <c r="C192" i="1"/>
  <c r="H192" i="1" s="1"/>
  <c r="E151" i="4"/>
  <c r="I17" i="3" s="1"/>
  <c r="F7" i="4"/>
  <c r="G3" i="1"/>
  <c r="I30" i="3"/>
  <c r="D1453" i="1"/>
  <c r="F87" i="5"/>
  <c r="C1065" i="1"/>
  <c r="I1447" i="1"/>
  <c r="E6" i="4"/>
  <c r="I16" i="3" s="1"/>
  <c r="F351" i="4"/>
  <c r="C346" i="1"/>
  <c r="H1524" i="1"/>
  <c r="G1524" i="1"/>
  <c r="H292" i="9"/>
  <c r="D1183" i="1"/>
  <c r="F133" i="4"/>
  <c r="C129" i="1"/>
  <c r="I1462" i="1"/>
  <c r="H1167" i="1"/>
  <c r="D420" i="4"/>
  <c r="F515" i="4"/>
  <c r="C509" i="1"/>
  <c r="H1481" i="1"/>
  <c r="G1481" i="1"/>
  <c r="F89" i="6"/>
  <c r="C1383" i="1"/>
  <c r="F139" i="4"/>
  <c r="C135" i="1"/>
  <c r="I1451" i="1"/>
  <c r="F129" i="6"/>
  <c r="C1423" i="1"/>
  <c r="E5" i="7"/>
  <c r="G297" i="9" s="1"/>
  <c r="E297" i="9" s="1"/>
  <c r="H31" i="3"/>
  <c r="C1469" i="1"/>
  <c r="F134" i="5"/>
  <c r="C1112" i="1"/>
  <c r="F124" i="4"/>
  <c r="C120" i="1"/>
  <c r="I1466" i="1"/>
  <c r="F118" i="5"/>
  <c r="C1096" i="1"/>
  <c r="H29" i="3"/>
  <c r="C1436" i="1"/>
  <c r="E528" i="4"/>
  <c r="D561" i="1"/>
  <c r="G579" i="1"/>
  <c r="H579" i="1"/>
  <c r="E165" i="9"/>
  <c r="B165" i="9" s="1"/>
  <c r="E164" i="9"/>
  <c r="B164" i="9" s="1"/>
  <c r="F580" i="4"/>
  <c r="C574" i="1"/>
  <c r="F459" i="4"/>
  <c r="C453" i="1"/>
  <c r="F252" i="4"/>
  <c r="C248" i="1"/>
  <c r="F82" i="4"/>
  <c r="C78" i="1"/>
  <c r="H1215" i="1"/>
  <c r="G1215" i="1"/>
  <c r="I1439" i="1"/>
  <c r="F299" i="4"/>
  <c r="D298" i="4"/>
  <c r="C294" i="1"/>
  <c r="I1442" i="1"/>
  <c r="G391" i="1"/>
  <c r="G392" i="1"/>
  <c r="G593" i="1"/>
  <c r="H593" i="1"/>
  <c r="F245" i="5"/>
  <c r="C1222" i="1"/>
  <c r="D7" i="5"/>
  <c r="F12" i="5"/>
  <c r="C990" i="1"/>
  <c r="E175" i="5"/>
  <c r="D1152" i="1" s="1"/>
  <c r="I22" i="3"/>
  <c r="D1153" i="1"/>
  <c r="F106" i="4"/>
  <c r="C102" i="1"/>
  <c r="H1211" i="1"/>
  <c r="G1211" i="1"/>
  <c r="G289" i="9"/>
  <c r="E289" i="9" s="1"/>
  <c r="B289" i="9" s="1"/>
  <c r="F177" i="5"/>
  <c r="C1154" i="1"/>
  <c r="D176" i="5"/>
  <c r="F643" i="4"/>
  <c r="C637" i="1"/>
  <c r="E68" i="5"/>
  <c r="E6" i="5" s="1"/>
  <c r="D1065" i="1"/>
  <c r="D68" i="5"/>
  <c r="F567" i="4"/>
  <c r="C561" i="1"/>
  <c r="G292" i="9"/>
  <c r="F206" i="5"/>
  <c r="C1183" i="1"/>
  <c r="I20" i="3"/>
  <c r="E420" i="4"/>
  <c r="D415" i="1"/>
  <c r="F50" i="4"/>
  <c r="C46" i="1"/>
  <c r="D237" i="5"/>
  <c r="F484" i="4"/>
  <c r="C478" i="1"/>
  <c r="I1467" i="1"/>
  <c r="I1463" i="1"/>
  <c r="I1458" i="1"/>
  <c r="I1452" i="1"/>
  <c r="I1448" i="1"/>
  <c r="G1337" i="1"/>
  <c r="H1337" i="1"/>
  <c r="I1441" i="1"/>
  <c r="H1157" i="1"/>
  <c r="G1157" i="1"/>
  <c r="F311" i="4"/>
  <c r="C306" i="1"/>
  <c r="I1444" i="1"/>
  <c r="F163" i="4"/>
  <c r="D151" i="4"/>
  <c r="C159" i="1"/>
  <c r="C587" i="1"/>
  <c r="F593" i="4"/>
  <c r="G411" i="1"/>
  <c r="H411" i="1"/>
  <c r="F363" i="4"/>
  <c r="C358" i="1"/>
  <c r="D6" i="4"/>
  <c r="F212" i="9"/>
  <c r="B212" i="9" s="1"/>
  <c r="F146" i="5"/>
  <c r="C1124" i="1"/>
  <c r="F625" i="4"/>
  <c r="C619" i="1"/>
  <c r="F472" i="4"/>
  <c r="C466" i="1"/>
  <c r="F644" i="4"/>
  <c r="C638" i="1"/>
  <c r="F224" i="4"/>
  <c r="C220" i="1"/>
  <c r="D528" i="4"/>
  <c r="F529" i="4"/>
  <c r="C523" i="1"/>
  <c r="H25" i="3"/>
  <c r="C1329" i="1"/>
  <c r="F35" i="6"/>
  <c r="H1437" i="1"/>
  <c r="G562" i="1"/>
  <c r="H562" i="1"/>
  <c r="G364" i="1"/>
  <c r="G1408" i="1" l="1"/>
  <c r="I28" i="3"/>
  <c r="H28" i="3"/>
  <c r="G1299" i="1"/>
  <c r="C1435" i="1"/>
  <c r="G1435" i="1" s="1"/>
  <c r="B299" i="9"/>
  <c r="F141" i="6"/>
  <c r="G294" i="9"/>
  <c r="E294" i="9" s="1"/>
  <c r="B294" i="9" s="1"/>
  <c r="I35" i="3"/>
  <c r="G295" i="9"/>
  <c r="E295" i="9" s="1"/>
  <c r="B295" i="9" s="1"/>
  <c r="I34" i="3"/>
  <c r="K1432" i="9"/>
  <c r="E292" i="9"/>
  <c r="B292" i="9" s="1"/>
  <c r="C1518" i="1"/>
  <c r="G1518" i="1" s="1"/>
  <c r="G1047" i="1"/>
  <c r="H1047" i="1"/>
  <c r="F350" i="4"/>
  <c r="H339" i="1"/>
  <c r="G339" i="1"/>
  <c r="E408" i="4"/>
  <c r="D403" i="1" s="1"/>
  <c r="E407" i="4"/>
  <c r="D402" i="1" s="1"/>
  <c r="G259" i="1"/>
  <c r="H259" i="1"/>
  <c r="G192" i="1"/>
  <c r="E289" i="4"/>
  <c r="E291" i="4" s="1"/>
  <c r="D287" i="1" s="1"/>
  <c r="D147" i="1"/>
  <c r="E412" i="4"/>
  <c r="E639" i="4" s="1"/>
  <c r="F420" i="4"/>
  <c r="C414" i="1"/>
  <c r="H135" i="1"/>
  <c r="G135" i="1"/>
  <c r="D2" i="1"/>
  <c r="E19" i="9"/>
  <c r="G1383" i="1"/>
  <c r="H1383" i="1"/>
  <c r="H509" i="1"/>
  <c r="G509" i="1"/>
  <c r="G346" i="1"/>
  <c r="H346" i="1"/>
  <c r="H120" i="1"/>
  <c r="G120" i="1"/>
  <c r="G1112" i="1"/>
  <c r="H1112" i="1"/>
  <c r="I29" i="3"/>
  <c r="D1436" i="1"/>
  <c r="G1436" i="1" s="1"/>
  <c r="H129" i="1"/>
  <c r="G129" i="1"/>
  <c r="H1453" i="1"/>
  <c r="G1453" i="1"/>
  <c r="G1423" i="1"/>
  <c r="H1423" i="1"/>
  <c r="H1469" i="1"/>
  <c r="G1469" i="1"/>
  <c r="B297" i="9"/>
  <c r="E296" i="9"/>
  <c r="I10" i="3" s="1"/>
  <c r="G220" i="1"/>
  <c r="H220" i="1"/>
  <c r="G587" i="1"/>
  <c r="H587" i="1"/>
  <c r="G306" i="1"/>
  <c r="H306" i="1"/>
  <c r="G478" i="1"/>
  <c r="H478" i="1"/>
  <c r="H415" i="1"/>
  <c r="G415" i="1"/>
  <c r="G561" i="1"/>
  <c r="H561" i="1"/>
  <c r="I21" i="3"/>
  <c r="D1046" i="1"/>
  <c r="H1154" i="1"/>
  <c r="G1154" i="1"/>
  <c r="D6" i="5"/>
  <c r="H20" i="3"/>
  <c r="F7" i="5"/>
  <c r="C985" i="1"/>
  <c r="E636" i="4"/>
  <c r="D630" i="1" s="1"/>
  <c r="D522" i="1"/>
  <c r="G345" i="1"/>
  <c r="H345" i="1"/>
  <c r="D636" i="4"/>
  <c r="F528" i="4"/>
  <c r="C522" i="1"/>
  <c r="G358" i="1"/>
  <c r="H358" i="1"/>
  <c r="G1065" i="1"/>
  <c r="H1065" i="1"/>
  <c r="H22" i="3"/>
  <c r="F176" i="5"/>
  <c r="D175" i="5"/>
  <c r="C1153" i="1"/>
  <c r="H78" i="1"/>
  <c r="G78" i="1"/>
  <c r="G453" i="1"/>
  <c r="H453" i="1"/>
  <c r="G466" i="1"/>
  <c r="H466" i="1"/>
  <c r="G1517" i="1"/>
  <c r="H1517" i="1"/>
  <c r="H1124" i="1"/>
  <c r="G1124" i="1"/>
  <c r="H1329" i="1"/>
  <c r="G1329" i="1"/>
  <c r="G523" i="1"/>
  <c r="H523" i="1"/>
  <c r="H9" i="3"/>
  <c r="G159" i="1"/>
  <c r="H159" i="1"/>
  <c r="E635" i="4"/>
  <c r="D629" i="1" s="1"/>
  <c r="D414" i="1"/>
  <c r="G1183" i="1"/>
  <c r="H1183" i="1"/>
  <c r="G637" i="1"/>
  <c r="H637" i="1"/>
  <c r="H102" i="1"/>
  <c r="G102" i="1"/>
  <c r="G1222" i="1"/>
  <c r="H1222" i="1"/>
  <c r="G294" i="1"/>
  <c r="H294" i="1"/>
  <c r="G248" i="1"/>
  <c r="H248" i="1"/>
  <c r="G574" i="1"/>
  <c r="H574" i="1"/>
  <c r="D635" i="4"/>
  <c r="H1435" i="1"/>
  <c r="H276" i="9"/>
  <c r="D984" i="1"/>
  <c r="G638" i="1"/>
  <c r="H638" i="1"/>
  <c r="G619" i="1"/>
  <c r="H619" i="1"/>
  <c r="F6" i="4"/>
  <c r="H16" i="3"/>
  <c r="D412" i="4"/>
  <c r="C2" i="1"/>
  <c r="H17" i="3"/>
  <c r="D289" i="4"/>
  <c r="F151" i="4"/>
  <c r="C147" i="1"/>
  <c r="F237" i="5"/>
  <c r="H23" i="3"/>
  <c r="C1214" i="1"/>
  <c r="H46" i="1"/>
  <c r="G46" i="1"/>
  <c r="H21" i="3"/>
  <c r="F68" i="5"/>
  <c r="C1046" i="1"/>
  <c r="G990" i="1"/>
  <c r="H990" i="1"/>
  <c r="D407" i="4"/>
  <c r="F298" i="4"/>
  <c r="C293" i="1"/>
  <c r="H1096" i="1"/>
  <c r="G1096" i="1"/>
  <c r="D408" i="4"/>
  <c r="H11" i="3" l="1"/>
  <c r="N3" i="9" s="1"/>
  <c r="H1518" i="1"/>
  <c r="E293" i="9"/>
  <c r="H1436" i="1"/>
  <c r="G414" i="1"/>
  <c r="D285" i="1"/>
  <c r="E290" i="4"/>
  <c r="D286" i="1" s="1"/>
  <c r="E413" i="4"/>
  <c r="E640" i="4" s="1"/>
  <c r="E641" i="4" s="1"/>
  <c r="D407" i="1"/>
  <c r="F408" i="4"/>
  <c r="C403" i="1"/>
  <c r="G1046" i="1"/>
  <c r="H1046" i="1"/>
  <c r="G147" i="1"/>
  <c r="H147" i="1"/>
  <c r="F175" i="5"/>
  <c r="C1152" i="1"/>
  <c r="F407" i="4"/>
  <c r="C402" i="1"/>
  <c r="H1214" i="1"/>
  <c r="G1214" i="1"/>
  <c r="D639" i="4"/>
  <c r="F412" i="4"/>
  <c r="C407" i="1"/>
  <c r="F635" i="4"/>
  <c r="C629" i="1"/>
  <c r="H414" i="1"/>
  <c r="D633" i="1"/>
  <c r="H2" i="1"/>
  <c r="G2" i="1"/>
  <c r="F636" i="4"/>
  <c r="C630" i="1"/>
  <c r="D413" i="4"/>
  <c r="D291" i="4"/>
  <c r="F289" i="4"/>
  <c r="C285" i="1"/>
  <c r="D290" i="4"/>
  <c r="G522" i="1"/>
  <c r="H522" i="1"/>
  <c r="G276" i="9"/>
  <c r="E276" i="9" s="1"/>
  <c r="G282" i="9"/>
  <c r="E282" i="9" s="1"/>
  <c r="B282" i="9" s="1"/>
  <c r="F6" i="5"/>
  <c r="C984" i="1"/>
  <c r="G293" i="1"/>
  <c r="H293" i="1"/>
  <c r="I9" i="3"/>
  <c r="K3" i="9"/>
  <c r="H1153" i="1"/>
  <c r="G1153" i="1"/>
  <c r="G985" i="1"/>
  <c r="H985" i="1"/>
  <c r="I11" i="3" l="1"/>
  <c r="D408" i="1"/>
  <c r="E414" i="4"/>
  <c r="D409" i="1" s="1"/>
  <c r="E415" i="4"/>
  <c r="D410" i="1" s="1"/>
  <c r="D635" i="1"/>
  <c r="F291" i="4"/>
  <c r="C287" i="1"/>
  <c r="G407" i="1"/>
  <c r="H407" i="1"/>
  <c r="G1152" i="1"/>
  <c r="H1152" i="1"/>
  <c r="E275" i="9"/>
  <c r="B276" i="9"/>
  <c r="F290" i="4"/>
  <c r="C286" i="1"/>
  <c r="D640" i="4"/>
  <c r="D641" i="4" s="1"/>
  <c r="D415" i="4"/>
  <c r="F413" i="4"/>
  <c r="C408" i="1"/>
  <c r="H8" i="3"/>
  <c r="G984" i="1"/>
  <c r="H984" i="1"/>
  <c r="E642" i="4"/>
  <c r="D634" i="1"/>
  <c r="G285" i="1"/>
  <c r="H285" i="1"/>
  <c r="G630" i="1"/>
  <c r="H630" i="1"/>
  <c r="G629" i="1"/>
  <c r="H629" i="1"/>
  <c r="D414" i="4"/>
  <c r="G402" i="1"/>
  <c r="H402" i="1"/>
  <c r="G403" i="1"/>
  <c r="H403" i="1"/>
  <c r="F639" i="4"/>
  <c r="C633" i="1"/>
  <c r="F414" i="4" l="1"/>
  <c r="C409" i="1"/>
  <c r="G633" i="1"/>
  <c r="H633" i="1"/>
  <c r="E646" i="4"/>
  <c r="D636" i="1"/>
  <c r="G408" i="1"/>
  <c r="H408" i="1"/>
  <c r="G286" i="1"/>
  <c r="H286" i="1"/>
  <c r="G287" i="1"/>
  <c r="H287" i="1"/>
  <c r="F641" i="4"/>
  <c r="C635" i="1"/>
  <c r="F415" i="4"/>
  <c r="C410" i="1"/>
  <c r="M3" i="9"/>
  <c r="I8" i="3"/>
  <c r="D642" i="4"/>
  <c r="D645" i="4" s="1"/>
  <c r="F640" i="4"/>
  <c r="C634" i="1"/>
  <c r="E645" i="4"/>
  <c r="H18" i="3" l="1"/>
  <c r="F645" i="4"/>
  <c r="C639" i="1"/>
  <c r="G635" i="1"/>
  <c r="H635" i="1"/>
  <c r="I18" i="3"/>
  <c r="D639" i="1"/>
  <c r="G409" i="1"/>
  <c r="H409" i="1"/>
  <c r="D646" i="4"/>
  <c r="F642" i="4"/>
  <c r="C636" i="1"/>
  <c r="G634" i="1"/>
  <c r="H634" i="1"/>
  <c r="G410" i="1"/>
  <c r="H410" i="1"/>
  <c r="I19" i="3"/>
  <c r="D640" i="1"/>
  <c r="H19" i="3" l="1"/>
  <c r="F646" i="4"/>
  <c r="C640" i="1"/>
  <c r="G639" i="1"/>
  <c r="H639" i="1"/>
  <c r="G636" i="1"/>
  <c r="H636" i="1"/>
  <c r="G640" i="1" l="1"/>
  <c r="H640" i="1"/>
  <c r="H7" i="3"/>
  <c r="J3" i="9" l="1"/>
  <c r="I7" i="3"/>
  <c r="M272" i="9" l="1"/>
  <c r="L272" i="9"/>
  <c r="H18" i="9"/>
  <c r="G18" i="9"/>
  <c r="I17" i="9"/>
  <c r="G16" i="9"/>
  <c r="I8" i="9"/>
  <c r="H15" i="9"/>
  <c r="J7" i="9"/>
  <c r="K6" i="9"/>
  <c r="J17" i="9"/>
  <c r="J8" i="9"/>
  <c r="M15" i="9"/>
  <c r="K13" i="9"/>
  <c r="I6" i="9"/>
  <c r="J11" i="9"/>
  <c r="K5" i="9"/>
  <c r="K10" i="9"/>
  <c r="G17" i="9"/>
  <c r="K9" i="9"/>
  <c r="H17" i="9"/>
  <c r="H16" i="9"/>
  <c r="I9" i="9"/>
  <c r="L16" i="9"/>
  <c r="I11" i="9"/>
  <c r="K8" i="9"/>
  <c r="J12" i="9"/>
  <c r="J6" i="9"/>
  <c r="K11" i="9"/>
  <c r="L15" i="9"/>
  <c r="K7" i="9"/>
  <c r="G15" i="9"/>
  <c r="M16" i="9"/>
  <c r="I5" i="9"/>
  <c r="I12" i="9"/>
  <c r="J10" i="9"/>
  <c r="J9" i="9"/>
  <c r="J13" i="9"/>
  <c r="I7" i="9"/>
  <c r="K12" i="9"/>
  <c r="I13" i="9"/>
  <c r="J5" i="9"/>
  <c r="E15" i="9" l="1"/>
  <c r="E13" i="9"/>
  <c r="B13" i="9" s="1"/>
  <c r="E10" i="9"/>
  <c r="B10" i="9" s="1"/>
  <c r="F16" i="9"/>
  <c r="E18" i="9"/>
  <c r="B18" i="9" s="1"/>
  <c r="E7" i="9"/>
  <c r="B7" i="9" s="1"/>
  <c r="F15" i="9"/>
  <c r="F272" i="9"/>
  <c r="F19" i="9" s="1"/>
  <c r="E12" i="9"/>
  <c r="B12" i="9" s="1"/>
  <c r="E9" i="9"/>
  <c r="B9" i="9" s="1"/>
  <c r="E17" i="9"/>
  <c r="B17" i="9" s="1"/>
  <c r="E6" i="9"/>
  <c r="B6" i="9" s="1"/>
  <c r="E8" i="9"/>
  <c r="B8" i="9" s="1"/>
  <c r="E5" i="9"/>
  <c r="E16" i="9"/>
  <c r="E11" i="9"/>
  <c r="B11" i="9" s="1"/>
  <c r="B272" i="9" l="1"/>
  <c r="B16" i="9"/>
  <c r="F14" i="9"/>
  <c r="F3" i="9" s="1"/>
  <c r="B15" i="9"/>
  <c r="B5" i="9"/>
  <c r="E4"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<sst xmlns="http://schemas.openxmlformats.org/spreadsheetml/2006/main" count="4313" uniqueCount="3394">
  <si>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</si>
  <si>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</si>
  <si>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</si>
  <si>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</si>
  <si>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</si>
  <si>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</si>
  <si>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</si>
  <si>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</si>
  <si>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</si>
  <si>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</si>
  <si>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</si>
  <si>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</si>
  <si>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</si>
  <si>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</si>
  <si>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</si>
  <si>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</si>
  <si>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</si>
  <si>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</si>
  <si>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</si>
  <si>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</si>
  <si>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</si>
  <si>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</si>
  <si>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</si>
  <si>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</si>
  <si>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</si>
  <si>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</si>
  <si>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</si>
  <si>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</si>
  <si>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</si>
  <si>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</si>
  <si>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</si>
  <si>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VARAŽDINSKA ŽUPANIJA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</si>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</sst>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252702549</v>
      </c>
      <c r="D2" s="6">
        <f>'PR-RAS'!E6</f>
        <v>297145687.25999999</v>
      </c>
      <c r="E2" s="6">
        <v>0</v>
      </c>
      <c r="F2" s="6">
        <v>0</v>
      </c>
      <c r="G2" s="7">
        <f t="shared" ref="G2:G264" si="0">(B2/1000)*(C2*1+D2*2)</f>
        <v>846993.92351999995</v>
      </c>
      <c r="H2" s="7">
        <f t="shared" ref="H2:H264" si="1">ABS(C2-ROUND(C2,0))+ABS(D2-ROUND(D2,0))</f>
        <v>0.25999999046325684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104143832</v>
      </c>
      <c r="D3" s="1">
        <f>'PR-RAS'!E7</f>
        <v>130139373.82999998</v>
      </c>
      <c r="E3" s="1">
        <v>0</v>
      </c>
      <c r="F3" s="1">
        <v>0</v>
      </c>
      <c r="G3" s="2">
        <f t="shared" si="0"/>
        <v>728845.15931999998</v>
      </c>
      <c r="H3" s="2">
        <f t="shared" si="1"/>
        <v>0.17000001668930054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93844178</v>
      </c>
      <c r="D4" s="1">
        <f>'PR-RAS'!E8</f>
        <v>119491368.64999998</v>
      </c>
      <c r="E4" s="1">
        <v>0</v>
      </c>
      <c r="F4" s="1">
        <v>0</v>
      </c>
      <c r="G4" s="2">
        <f t="shared" si="0"/>
        <v>998480.74589999986</v>
      </c>
      <c r="H4" s="2">
        <f t="shared" si="1"/>
        <v>0.35000002384185791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84291234</v>
      </c>
      <c r="D5" s="1">
        <f>'PR-RAS'!E9</f>
        <v>104708275.28</v>
      </c>
      <c r="E5" s="1">
        <v>0</v>
      </c>
      <c r="F5" s="1">
        <v>0</v>
      </c>
      <c r="G5" s="2">
        <f t="shared" si="0"/>
        <v>1174831.13824</v>
      </c>
      <c r="H5" s="2">
        <f t="shared" si="1"/>
        <v>0.2800000011920929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9154278</v>
      </c>
      <c r="D6" s="1">
        <f>'PR-RAS'!E10</f>
        <v>9764879.5199999996</v>
      </c>
      <c r="E6" s="1">
        <v>0</v>
      </c>
      <c r="F6" s="1">
        <v>0</v>
      </c>
      <c r="G6" s="2">
        <f t="shared" si="0"/>
        <v>143420.18520000001</v>
      </c>
      <c r="H6" s="2">
        <f t="shared" si="1"/>
        <v>0.48000000044703484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2980016</v>
      </c>
      <c r="D7" s="1">
        <f>'PR-RAS'!E11</f>
        <v>3149629.63</v>
      </c>
      <c r="E7" s="1">
        <v>0</v>
      </c>
      <c r="F7" s="1">
        <v>0</v>
      </c>
      <c r="G7" s="2">
        <f t="shared" si="0"/>
        <v>55675.651559999998</v>
      </c>
      <c r="H7" s="2">
        <f t="shared" si="1"/>
        <v>0.37000000011175871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8755223</v>
      </c>
      <c r="D8" s="1">
        <f>'PR-RAS'!E12</f>
        <v>13421385.609999999</v>
      </c>
      <c r="E8" s="1">
        <v>0</v>
      </c>
      <c r="F8" s="1">
        <v>0</v>
      </c>
      <c r="G8" s="2">
        <f t="shared" si="0"/>
        <v>249185.95954000001</v>
      </c>
      <c r="H8" s="2">
        <f t="shared" si="1"/>
        <v>0.39000000059604645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4732952</v>
      </c>
      <c r="D9" s="1">
        <f>'PR-RAS'!E13</f>
        <v>4717417</v>
      </c>
      <c r="E9" s="1">
        <v>0</v>
      </c>
      <c r="F9" s="1">
        <v>0</v>
      </c>
      <c r="G9" s="2">
        <f t="shared" si="0"/>
        <v>113342.288</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418895</v>
      </c>
      <c r="D10" s="1">
        <f>'PR-RAS'!E14</f>
        <v>214876.79</v>
      </c>
      <c r="E10" s="1">
        <v>0</v>
      </c>
      <c r="F10" s="1">
        <v>0</v>
      </c>
      <c r="G10" s="2">
        <f t="shared" si="0"/>
        <v>7637.8372200000003</v>
      </c>
      <c r="H10" s="2">
        <f t="shared" si="1"/>
        <v>0.20999999999185093</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16488420</v>
      </c>
      <c r="D11" s="1">
        <f>'PR-RAS'!E15</f>
        <v>16485095.18</v>
      </c>
      <c r="E11" s="1">
        <v>0</v>
      </c>
      <c r="F11" s="1">
        <v>0</v>
      </c>
      <c r="G11" s="2">
        <f t="shared" si="0"/>
        <v>494586.10360000003</v>
      </c>
      <c r="H11" s="2">
        <f t="shared" si="1"/>
        <v>0.17999999970197678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244112</v>
      </c>
      <c r="D19" s="1">
        <f>'PR-RAS'!E23</f>
        <v>241222.7</v>
      </c>
      <c r="E19" s="1">
        <v>0</v>
      </c>
      <c r="F19" s="1">
        <v>0</v>
      </c>
      <c r="G19" s="2">
        <f t="shared" si="0"/>
        <v>13078.0332</v>
      </c>
      <c r="H19" s="2">
        <f t="shared" si="1"/>
        <v>0.29999999998835847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244112</v>
      </c>
      <c r="D21" s="1">
        <f>'PR-RAS'!E25</f>
        <v>241222.7</v>
      </c>
      <c r="E21" s="1">
        <v>0</v>
      </c>
      <c r="F21" s="1">
        <v>0</v>
      </c>
      <c r="G21" s="2">
        <f t="shared" si="0"/>
        <v>14531.148000000001</v>
      </c>
      <c r="H21" s="2">
        <f t="shared" si="1"/>
        <v>0.29999999998835847</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10055542</v>
      </c>
      <c r="D25" s="1">
        <f>'PR-RAS'!E29</f>
        <v>10406782.48</v>
      </c>
      <c r="E25" s="1">
        <v>0</v>
      </c>
      <c r="F25" s="1">
        <v>0</v>
      </c>
      <c r="G25" s="2">
        <f t="shared" si="0"/>
        <v>740858.56703999999</v>
      </c>
      <c r="H25" s="2">
        <f t="shared" si="1"/>
        <v>0.48000000044703484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10020242</v>
      </c>
      <c r="D29" s="1">
        <f>'PR-RAS'!E33</f>
        <v>10290582.48</v>
      </c>
      <c r="E29" s="1">
        <v>0</v>
      </c>
      <c r="F29" s="1">
        <v>0</v>
      </c>
      <c r="G29" s="2">
        <f t="shared" si="0"/>
        <v>856839.39488000004</v>
      </c>
      <c r="H29" s="2">
        <f t="shared" si="1"/>
        <v>0.48000000044703484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35300</v>
      </c>
      <c r="D31" s="1">
        <f>'PR-RAS'!E35</f>
        <v>116200</v>
      </c>
      <c r="E31" s="1">
        <v>0</v>
      </c>
      <c r="F31" s="1">
        <v>0</v>
      </c>
      <c r="G31" s="2">
        <f t="shared" si="0"/>
        <v>8031</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138089610</v>
      </c>
      <c r="D46" s="1">
        <f>'PR-RAS'!E50</f>
        <v>159149787.81</v>
      </c>
      <c r="E46" s="1">
        <v>0</v>
      </c>
      <c r="F46" s="1">
        <v>0</v>
      </c>
      <c r="G46" s="2">
        <f t="shared" si="0"/>
        <v>20537513.352899998</v>
      </c>
      <c r="H46" s="2">
        <f t="shared" si="1"/>
        <v>0.18999999761581421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77385</v>
      </c>
      <c r="D47" s="1">
        <f>'PR-RAS'!E51</f>
        <v>171523.49</v>
      </c>
      <c r="E47" s="1">
        <v>0</v>
      </c>
      <c r="F47" s="1">
        <v>0</v>
      </c>
      <c r="G47" s="2">
        <f t="shared" si="0"/>
        <v>19339.871079999997</v>
      </c>
      <c r="H47" s="2">
        <f t="shared" si="1"/>
        <v>0.48999999999068677</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77385</v>
      </c>
      <c r="D48" s="1">
        <f>'PR-RAS'!E52</f>
        <v>171523.49</v>
      </c>
      <c r="E48" s="1">
        <v>0</v>
      </c>
      <c r="F48" s="1">
        <v>0</v>
      </c>
      <c r="G48" s="2">
        <f t="shared" si="0"/>
        <v>19760.303059999998</v>
      </c>
      <c r="H48" s="2">
        <f t="shared" si="1"/>
        <v>0.48999999999068677</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748121</v>
      </c>
      <c r="D50" s="1">
        <f>'PR-RAS'!E54</f>
        <v>1579603.67</v>
      </c>
      <c r="E50" s="1">
        <v>0</v>
      </c>
      <c r="F50" s="1">
        <v>0</v>
      </c>
      <c r="G50" s="2">
        <f t="shared" si="0"/>
        <v>191459.08866000001</v>
      </c>
      <c r="H50" s="2">
        <f t="shared" si="1"/>
        <v>0.33000000007450581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597875</v>
      </c>
      <c r="D51" s="1">
        <f>'PR-RAS'!E55</f>
        <v>640654</v>
      </c>
      <c r="E51" s="1">
        <v>0</v>
      </c>
      <c r="F51" s="1">
        <v>0</v>
      </c>
      <c r="G51" s="2">
        <f t="shared" si="0"/>
        <v>93959.150000000009</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74310.19</v>
      </c>
      <c r="E52" s="1">
        <v>0</v>
      </c>
      <c r="F52" s="1">
        <v>0</v>
      </c>
      <c r="G52" s="2">
        <f t="shared" si="0"/>
        <v>7579.6393799999996</v>
      </c>
      <c r="H52" s="2">
        <f t="shared" si="1"/>
        <v>0.19000000000232831</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143824</v>
      </c>
      <c r="D53" s="1">
        <f>'PR-RAS'!E57</f>
        <v>864639.48</v>
      </c>
      <c r="E53" s="1">
        <v>0</v>
      </c>
      <c r="F53" s="1">
        <v>0</v>
      </c>
      <c r="G53" s="2">
        <f t="shared" si="0"/>
        <v>97401.353919999994</v>
      </c>
      <c r="H53" s="2">
        <f t="shared" si="1"/>
        <v>0.47999999998137355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6422</v>
      </c>
      <c r="D54" s="1">
        <f>'PR-RAS'!E58</f>
        <v>0</v>
      </c>
      <c r="E54" s="1">
        <v>0</v>
      </c>
      <c r="F54" s="1">
        <v>0</v>
      </c>
      <c r="G54" s="2">
        <f t="shared" si="0"/>
        <v>340.36599999999999</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55099220</v>
      </c>
      <c r="D55" s="1">
        <f>'PR-RAS'!E59</f>
        <v>83561364.030000001</v>
      </c>
      <c r="E55" s="1">
        <v>0</v>
      </c>
      <c r="F55" s="1">
        <v>0</v>
      </c>
      <c r="G55" s="2">
        <f t="shared" si="0"/>
        <v>11999985.19524</v>
      </c>
      <c r="H55" s="2">
        <f t="shared" si="1"/>
        <v>3.0000001192092896E-2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36497659</v>
      </c>
      <c r="D56" s="1">
        <f>'PR-RAS'!E60</f>
        <v>57016778.43</v>
      </c>
      <c r="E56" s="1">
        <v>0</v>
      </c>
      <c r="F56" s="1">
        <v>0</v>
      </c>
      <c r="G56" s="2">
        <f t="shared" si="0"/>
        <v>8279216.8723000009</v>
      </c>
      <c r="H56" s="2">
        <f t="shared" si="1"/>
        <v>0.42999999970197678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18601561</v>
      </c>
      <c r="D57" s="1">
        <f>'PR-RAS'!E61</f>
        <v>26544585.600000001</v>
      </c>
      <c r="E57" s="1">
        <v>0</v>
      </c>
      <c r="F57" s="1">
        <v>0</v>
      </c>
      <c r="G57" s="2">
        <f t="shared" si="0"/>
        <v>4014681.0032000002</v>
      </c>
      <c r="H57" s="2">
        <f t="shared" si="1"/>
        <v>0.39999999850988388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77996313</v>
      </c>
      <c r="D61" s="1">
        <f>'PR-RAS'!E65</f>
        <v>69217685.480000004</v>
      </c>
      <c r="E61" s="1">
        <v>0</v>
      </c>
      <c r="F61" s="1">
        <v>0</v>
      </c>
      <c r="G61" s="2">
        <f t="shared" si="0"/>
        <v>12985901.037599999</v>
      </c>
      <c r="H61" s="2">
        <f t="shared" si="1"/>
        <v>0.48000000417232513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40090848</v>
      </c>
      <c r="D62" s="1">
        <f>'PR-RAS'!E66</f>
        <v>42793674.68</v>
      </c>
      <c r="E62" s="1">
        <v>0</v>
      </c>
      <c r="F62" s="1">
        <v>0</v>
      </c>
      <c r="G62" s="2">
        <f t="shared" si="0"/>
        <v>7666370.0389599996</v>
      </c>
      <c r="H62" s="2">
        <f t="shared" si="1"/>
        <v>0.32000000029802322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37905465</v>
      </c>
      <c r="D63" s="1">
        <f>'PR-RAS'!E67</f>
        <v>26424010.800000001</v>
      </c>
      <c r="E63" s="1">
        <v>0</v>
      </c>
      <c r="F63" s="1">
        <v>0</v>
      </c>
      <c r="G63" s="2">
        <f t="shared" si="0"/>
        <v>5626716.1691999994</v>
      </c>
      <c r="H63" s="2">
        <f t="shared" si="1"/>
        <v>0.19999999925494194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4168571</v>
      </c>
      <c r="D70" s="1">
        <f>'PR-RAS'!E74</f>
        <v>4619611.1399999997</v>
      </c>
      <c r="E70" s="1">
        <v>0</v>
      </c>
      <c r="F70" s="1">
        <v>0</v>
      </c>
      <c r="G70" s="2">
        <f t="shared" si="0"/>
        <v>925137.73632000003</v>
      </c>
      <c r="H70" s="2">
        <f t="shared" si="1"/>
        <v>0.13999999966472387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3977402</v>
      </c>
      <c r="D71" s="1">
        <f>'PR-RAS'!E75</f>
        <v>4619611.1399999997</v>
      </c>
      <c r="E71" s="1">
        <v>0</v>
      </c>
      <c r="F71" s="1">
        <v>0</v>
      </c>
      <c r="G71" s="2">
        <f t="shared" si="0"/>
        <v>925163.69960000005</v>
      </c>
      <c r="H71" s="2">
        <f t="shared" si="1"/>
        <v>0.13999999966472387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191169</v>
      </c>
      <c r="D72" s="1">
        <f>'PR-RAS'!E76</f>
        <v>0</v>
      </c>
      <c r="E72" s="1">
        <v>0</v>
      </c>
      <c r="F72" s="1">
        <v>0</v>
      </c>
      <c r="G72" s="2">
        <f t="shared" si="0"/>
        <v>13572.998999999998</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6708829</v>
      </c>
      <c r="D78" s="1">
        <f>'PR-RAS'!E82</f>
        <v>4372914.16</v>
      </c>
      <c r="E78" s="1">
        <v>0</v>
      </c>
      <c r="F78" s="1">
        <v>0</v>
      </c>
      <c r="G78" s="2">
        <f t="shared" si="0"/>
        <v>1190008.6136400001</v>
      </c>
      <c r="H78" s="2">
        <f t="shared" si="1"/>
        <v>0.16000000014901161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5204806</v>
      </c>
      <c r="D79" s="1">
        <f>'PR-RAS'!E83</f>
        <v>2577611.02</v>
      </c>
      <c r="E79" s="1">
        <v>0</v>
      </c>
      <c r="F79" s="1">
        <v>0</v>
      </c>
      <c r="G79" s="2">
        <f t="shared" si="0"/>
        <v>808082.1871199999</v>
      </c>
      <c r="H79" s="2">
        <f t="shared" si="1"/>
        <v>2.0000000018626451E-2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820740</v>
      </c>
      <c r="D81" s="1">
        <f>'PR-RAS'!E85</f>
        <v>1034035.31</v>
      </c>
      <c r="E81" s="1">
        <v>0</v>
      </c>
      <c r="F81" s="1">
        <v>0</v>
      </c>
      <c r="G81" s="2">
        <f t="shared" si="0"/>
        <v>231104.84960000002</v>
      </c>
      <c r="H81" s="2">
        <f t="shared" si="1"/>
        <v>0.31000000005587935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30906</v>
      </c>
      <c r="D82" s="1">
        <f>'PR-RAS'!E86</f>
        <v>35038.910000000003</v>
      </c>
      <c r="E82" s="1">
        <v>0</v>
      </c>
      <c r="F82" s="1">
        <v>0</v>
      </c>
      <c r="G82" s="2">
        <f t="shared" si="0"/>
        <v>8179.6894200000006</v>
      </c>
      <c r="H82" s="2">
        <f t="shared" si="1"/>
        <v>8.999999999650754E-2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353160</v>
      </c>
      <c r="D84" s="1">
        <f>'PR-RAS'!E88</f>
        <v>417417.3</v>
      </c>
      <c r="E84" s="1">
        <v>0</v>
      </c>
      <c r="F84" s="1">
        <v>0</v>
      </c>
      <c r="G84" s="2">
        <f t="shared" si="0"/>
        <v>98603.551800000016</v>
      </c>
      <c r="H84" s="2">
        <f t="shared" si="1"/>
        <v>0.29999999998835847</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4000000</v>
      </c>
      <c r="D86" s="1">
        <f>'PR-RAS'!E90</f>
        <v>1091119.5</v>
      </c>
      <c r="E86" s="1">
        <v>0</v>
      </c>
      <c r="F86" s="1">
        <v>0</v>
      </c>
      <c r="G86" s="2">
        <f t="shared" si="0"/>
        <v>525490.31500000006</v>
      </c>
      <c r="H86" s="2">
        <f t="shared" si="1"/>
        <v>0.5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1485428</v>
      </c>
      <c r="D87" s="1">
        <f>'PR-RAS'!E91</f>
        <v>1779329.54</v>
      </c>
      <c r="E87" s="1">
        <v>0</v>
      </c>
      <c r="F87" s="1">
        <v>0</v>
      </c>
      <c r="G87" s="2">
        <f t="shared" si="0"/>
        <v>433791.48887999996</v>
      </c>
      <c r="H87" s="2">
        <f t="shared" si="1"/>
        <v>0.4599999999627471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835142</v>
      </c>
      <c r="D88" s="1">
        <f>'PR-RAS'!E92</f>
        <v>848065.84</v>
      </c>
      <c r="E88" s="1">
        <v>0</v>
      </c>
      <c r="F88" s="1">
        <v>0</v>
      </c>
      <c r="G88" s="2">
        <f t="shared" si="0"/>
        <v>220220.81015999996</v>
      </c>
      <c r="H88" s="2">
        <f t="shared" si="1"/>
        <v>0.16000000003259629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209998</v>
      </c>
      <c r="D89" s="1">
        <f>'PR-RAS'!E93</f>
        <v>156980.35999999999</v>
      </c>
      <c r="E89" s="1">
        <v>0</v>
      </c>
      <c r="F89" s="1">
        <v>0</v>
      </c>
      <c r="G89" s="2">
        <f t="shared" si="0"/>
        <v>46108.367359999997</v>
      </c>
      <c r="H89" s="2">
        <f t="shared" si="1"/>
        <v>0.35999999998603016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432388</v>
      </c>
      <c r="D90" s="1">
        <f>'PR-RAS'!E94</f>
        <v>774283.34</v>
      </c>
      <c r="E90" s="1">
        <v>0</v>
      </c>
      <c r="F90" s="1">
        <v>0</v>
      </c>
      <c r="G90" s="2">
        <f t="shared" si="0"/>
        <v>176304.96651999999</v>
      </c>
      <c r="H90" s="2">
        <f t="shared" si="1"/>
        <v>0.33999999996740371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7900</v>
      </c>
      <c r="D93" s="1">
        <f>'PR-RAS'!E97</f>
        <v>0</v>
      </c>
      <c r="E93" s="1">
        <v>0</v>
      </c>
      <c r="F93" s="1">
        <v>0</v>
      </c>
      <c r="G93" s="2">
        <f t="shared" si="0"/>
        <v>726.8</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18595</v>
      </c>
      <c r="D94" s="1">
        <f>'PR-RAS'!E98</f>
        <v>15973.6</v>
      </c>
      <c r="E94" s="1">
        <v>0</v>
      </c>
      <c r="F94" s="1">
        <v>0</v>
      </c>
      <c r="G94" s="2">
        <f t="shared" si="0"/>
        <v>4700.4245999999994</v>
      </c>
      <c r="H94" s="2">
        <f t="shared" si="1"/>
        <v>0.3999999999996362</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18595</v>
      </c>
      <c r="D96" s="1">
        <f>'PR-RAS'!E100</f>
        <v>13417.43</v>
      </c>
      <c r="E96" s="1">
        <v>0</v>
      </c>
      <c r="F96" s="1">
        <v>0</v>
      </c>
      <c r="G96" s="2">
        <f t="shared" si="0"/>
        <v>4315.8366999999998</v>
      </c>
      <c r="H96" s="2">
        <f t="shared" si="1"/>
        <v>0.43000000000029104</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2556.17</v>
      </c>
      <c r="E100" s="1">
        <v>0</v>
      </c>
      <c r="F100" s="1">
        <v>0</v>
      </c>
      <c r="G100" s="2">
        <f t="shared" si="0"/>
        <v>506.12166000000002</v>
      </c>
      <c r="H100" s="2">
        <f t="shared" si="1"/>
        <v>0.17000000000007276</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3534622</v>
      </c>
      <c r="D102" s="1">
        <f>'PR-RAS'!E106</f>
        <v>3266213.68</v>
      </c>
      <c r="E102" s="1">
        <v>0</v>
      </c>
      <c r="F102" s="1">
        <v>0</v>
      </c>
      <c r="G102" s="2">
        <f t="shared" si="0"/>
        <v>1016771.98536</v>
      </c>
      <c r="H102" s="2">
        <f t="shared" si="1"/>
        <v>0.31999999983236194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2839836</v>
      </c>
      <c r="D103" s="1">
        <f>'PR-RAS'!E107</f>
        <v>2402480.83</v>
      </c>
      <c r="E103" s="1">
        <v>0</v>
      </c>
      <c r="F103" s="1">
        <v>0</v>
      </c>
      <c r="G103" s="2">
        <f t="shared" si="0"/>
        <v>779769.36131999991</v>
      </c>
      <c r="H103" s="2">
        <f t="shared" si="1"/>
        <v>0.16999999992549419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2182028</v>
      </c>
      <c r="D105" s="1">
        <f>'PR-RAS'!E109</f>
        <v>2000113.37</v>
      </c>
      <c r="E105" s="1">
        <v>0</v>
      </c>
      <c r="F105" s="1">
        <v>0</v>
      </c>
      <c r="G105" s="2">
        <f t="shared" si="0"/>
        <v>642954.49295999995</v>
      </c>
      <c r="H105" s="2">
        <f t="shared" si="1"/>
        <v>0.37000000011175871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657808</v>
      </c>
      <c r="D106" s="1">
        <f>'PR-RAS'!E110</f>
        <v>402367.46</v>
      </c>
      <c r="E106" s="1">
        <v>0</v>
      </c>
      <c r="F106" s="1">
        <v>0</v>
      </c>
      <c r="G106" s="2">
        <f t="shared" si="0"/>
        <v>153567.00659999999</v>
      </c>
      <c r="H106" s="2">
        <f t="shared" si="1"/>
        <v>0.46000000002095476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694786</v>
      </c>
      <c r="D108" s="1">
        <f>'PR-RAS'!E112</f>
        <v>863732.85</v>
      </c>
      <c r="E108" s="1">
        <v>0</v>
      </c>
      <c r="F108" s="1">
        <v>0</v>
      </c>
      <c r="G108" s="2">
        <f t="shared" si="0"/>
        <v>259180.93190000003</v>
      </c>
      <c r="H108" s="2">
        <f t="shared" si="1"/>
        <v>0.15000000002328306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694786</v>
      </c>
      <c r="D113" s="1">
        <f>'PR-RAS'!E117</f>
        <v>863732.85</v>
      </c>
      <c r="E113" s="1">
        <v>0</v>
      </c>
      <c r="F113" s="1">
        <v>0</v>
      </c>
      <c r="G113" s="2">
        <f t="shared" si="0"/>
        <v>271292.19040000002</v>
      </c>
      <c r="H113" s="2">
        <f t="shared" si="1"/>
        <v>0.15000000002328306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225656</v>
      </c>
      <c r="D120" s="1">
        <f>'PR-RAS'!E124</f>
        <v>214308.2</v>
      </c>
      <c r="E120" s="1">
        <v>0</v>
      </c>
      <c r="F120" s="1">
        <v>0</v>
      </c>
      <c r="G120" s="2">
        <f t="shared" si="0"/>
        <v>77858.415599999993</v>
      </c>
      <c r="H120" s="2">
        <f t="shared" si="1"/>
        <v>0.20000000001164153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225656</v>
      </c>
      <c r="D121" s="1">
        <f>'PR-RAS'!E125</f>
        <v>205908.2</v>
      </c>
      <c r="E121" s="1">
        <v>0</v>
      </c>
      <c r="F121" s="1">
        <v>0</v>
      </c>
      <c r="G121" s="2">
        <f t="shared" si="0"/>
        <v>76496.687999999995</v>
      </c>
      <c r="H121" s="2">
        <f t="shared" si="1"/>
        <v>0.20000000001164153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225656</v>
      </c>
      <c r="D123" s="1">
        <f>'PR-RAS'!E127</f>
        <v>205908.2</v>
      </c>
      <c r="E123" s="1">
        <v>0</v>
      </c>
      <c r="F123" s="1">
        <v>0</v>
      </c>
      <c r="G123" s="2">
        <f t="shared" si="0"/>
        <v>77771.632800000007</v>
      </c>
      <c r="H123" s="2">
        <f t="shared" si="1"/>
        <v>0.20000000001164153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8400</v>
      </c>
      <c r="E124" s="1">
        <v>0</v>
      </c>
      <c r="F124" s="1">
        <v>0</v>
      </c>
      <c r="G124" s="2">
        <f t="shared" si="0"/>
        <v>2066.4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210</v>
      </c>
      <c r="E125" s="1">
        <v>0</v>
      </c>
      <c r="F125" s="1">
        <v>0</v>
      </c>
      <c r="G125" s="2">
        <f t="shared" si="0"/>
        <v>52.08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8190</v>
      </c>
      <c r="E126" s="1">
        <v>0</v>
      </c>
      <c r="F126" s="1">
        <v>0</v>
      </c>
      <c r="G126" s="2">
        <f t="shared" si="0"/>
        <v>2047.5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3089.58</v>
      </c>
      <c r="E135" s="1">
        <v>0</v>
      </c>
      <c r="F135" s="1">
        <v>0</v>
      </c>
      <c r="G135" s="2">
        <f t="shared" si="0"/>
        <v>828.00743999999997</v>
      </c>
      <c r="H135" s="2">
        <f t="shared" si="1"/>
        <v>0.42000000000007276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3089.58</v>
      </c>
      <c r="E136" s="1">
        <v>0</v>
      </c>
      <c r="F136" s="1">
        <v>0</v>
      </c>
      <c r="G136" s="2">
        <f t="shared" si="0"/>
        <v>834.1866</v>
      </c>
      <c r="H136" s="2">
        <f t="shared" si="1"/>
        <v>0.42000000000007276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3089.58</v>
      </c>
      <c r="E144" s="1">
        <v>0</v>
      </c>
      <c r="F144" s="1">
        <v>0</v>
      </c>
      <c r="G144" s="2">
        <f t="shared" si="0"/>
        <v>883.61987999999985</v>
      </c>
      <c r="H144" s="2">
        <f t="shared" si="1"/>
        <v>0.42000000000007276</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242684178</v>
      </c>
      <c r="D147" s="1">
        <f>'PR-RAS'!E151</f>
        <v>281073367.96999997</v>
      </c>
      <c r="E147" s="1">
        <v>0</v>
      </c>
      <c r="F147" s="1">
        <v>0</v>
      </c>
      <c r="G147" s="2">
        <f t="shared" si="0"/>
        <v>117505313.43523999</v>
      </c>
      <c r="H147" s="2">
        <f t="shared" si="1"/>
        <v>3.0000030994415283E-2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26125313</v>
      </c>
      <c r="D148" s="1">
        <f>'PR-RAS'!E152</f>
        <v>28426919.940000001</v>
      </c>
      <c r="E148" s="1">
        <v>0</v>
      </c>
      <c r="F148" s="1">
        <v>0</v>
      </c>
      <c r="G148" s="2">
        <f t="shared" si="0"/>
        <v>12197935.473359998</v>
      </c>
      <c r="H148" s="2">
        <f t="shared" si="1"/>
        <v>5.9999998658895493E-2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19934861</v>
      </c>
      <c r="D149" s="1">
        <f>'PR-RAS'!E153</f>
        <v>21721188.66</v>
      </c>
      <c r="E149" s="1">
        <v>0</v>
      </c>
      <c r="F149" s="1">
        <v>0</v>
      </c>
      <c r="G149" s="2">
        <f t="shared" si="0"/>
        <v>9379831.2713599987</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19844550</v>
      </c>
      <c r="D150" s="1">
        <f>'PR-RAS'!E154</f>
        <v>21653822.440000001</v>
      </c>
      <c r="E150" s="1">
        <v>0</v>
      </c>
      <c r="F150" s="1">
        <v>0</v>
      </c>
      <c r="G150" s="2">
        <f t="shared" si="0"/>
        <v>9409677.0371199995</v>
      </c>
      <c r="H150" s="2">
        <f t="shared" si="1"/>
        <v>0.44000000134110451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90311</v>
      </c>
      <c r="D152" s="1">
        <f>'PR-RAS'!E156</f>
        <v>67366.22</v>
      </c>
      <c r="E152" s="1">
        <v>0</v>
      </c>
      <c r="F152" s="1">
        <v>0</v>
      </c>
      <c r="G152" s="2">
        <f t="shared" si="0"/>
        <v>33981.559439999997</v>
      </c>
      <c r="H152" s="2">
        <f t="shared" si="1"/>
        <v>0.22000000000116415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2942444</v>
      </c>
      <c r="D154" s="1">
        <f>'PR-RAS'!E158</f>
        <v>3211847.91</v>
      </c>
      <c r="E154" s="1">
        <v>0</v>
      </c>
      <c r="F154" s="1">
        <v>0</v>
      </c>
      <c r="G154" s="2">
        <f t="shared" si="0"/>
        <v>1433019.39246</v>
      </c>
      <c r="H154" s="2">
        <f t="shared" si="1"/>
        <v>8.9999999850988388E-2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3248008</v>
      </c>
      <c r="D155" s="1">
        <f>'PR-RAS'!E159</f>
        <v>3493883.37</v>
      </c>
      <c r="E155" s="1">
        <v>0</v>
      </c>
      <c r="F155" s="1">
        <v>0</v>
      </c>
      <c r="G155" s="2">
        <f t="shared" si="0"/>
        <v>1576309.30996</v>
      </c>
      <c r="H155" s="2">
        <f t="shared" si="1"/>
        <v>0.37000000011175871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3248008</v>
      </c>
      <c r="D157" s="1">
        <f>'PR-RAS'!E161</f>
        <v>3493883.37</v>
      </c>
      <c r="E157" s="1">
        <v>0</v>
      </c>
      <c r="F157" s="1">
        <v>0</v>
      </c>
      <c r="G157" s="2">
        <f t="shared" si="0"/>
        <v>1596780.85944</v>
      </c>
      <c r="H157" s="2">
        <f t="shared" si="1"/>
        <v>0.37000000011175871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60264039</v>
      </c>
      <c r="D159" s="1">
        <f>'PR-RAS'!E163</f>
        <v>57886181.829999998</v>
      </c>
      <c r="E159" s="1">
        <v>0</v>
      </c>
      <c r="F159" s="1">
        <v>0</v>
      </c>
      <c r="G159" s="2">
        <f t="shared" si="0"/>
        <v>27813751.620280001</v>
      </c>
      <c r="H159" s="2">
        <f t="shared" si="1"/>
        <v>0.17000000178813934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2156654</v>
      </c>
      <c r="D160" s="1">
        <f>'PR-RAS'!E164</f>
        <v>2396076.0700000003</v>
      </c>
      <c r="E160" s="1">
        <v>0</v>
      </c>
      <c r="F160" s="1">
        <v>0</v>
      </c>
      <c r="G160" s="2">
        <f t="shared" si="0"/>
        <v>1104860.1762600001</v>
      </c>
      <c r="H160" s="2">
        <f t="shared" si="1"/>
        <v>7.0000000298023224E-2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72027</v>
      </c>
      <c r="D161" s="1">
        <f>'PR-RAS'!E165</f>
        <v>246256.98</v>
      </c>
      <c r="E161" s="1">
        <v>0</v>
      </c>
      <c r="F161" s="1">
        <v>0</v>
      </c>
      <c r="G161" s="2">
        <f t="shared" si="0"/>
        <v>90326.553599999999</v>
      </c>
      <c r="H161" s="2">
        <f t="shared" si="1"/>
        <v>1.9999999989522621E-2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1977250</v>
      </c>
      <c r="D162" s="1">
        <f>'PR-RAS'!E166</f>
        <v>2028578.18</v>
      </c>
      <c r="E162" s="1">
        <v>0</v>
      </c>
      <c r="F162" s="1">
        <v>0</v>
      </c>
      <c r="G162" s="2">
        <f t="shared" si="0"/>
        <v>971539.42395999993</v>
      </c>
      <c r="H162" s="2">
        <f t="shared" si="1"/>
        <v>0.17999999993480742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107377</v>
      </c>
      <c r="D163" s="1">
        <f>'PR-RAS'!E167</f>
        <v>121108.91</v>
      </c>
      <c r="E163" s="1">
        <v>0</v>
      </c>
      <c r="F163" s="1">
        <v>0</v>
      </c>
      <c r="G163" s="2">
        <f t="shared" si="0"/>
        <v>56634.360840000001</v>
      </c>
      <c r="H163" s="2">
        <f t="shared" si="1"/>
        <v>8.999999999650754E-2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132</v>
      </c>
      <c r="E164" s="1">
        <v>0</v>
      </c>
      <c r="F164" s="1">
        <v>0</v>
      </c>
      <c r="G164" s="2">
        <f t="shared" si="0"/>
        <v>43.032000000000004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1634574</v>
      </c>
      <c r="D165" s="1">
        <f>'PR-RAS'!E169</f>
        <v>1915738.8800000001</v>
      </c>
      <c r="E165" s="1">
        <v>0</v>
      </c>
      <c r="F165" s="1">
        <v>0</v>
      </c>
      <c r="G165" s="2">
        <f t="shared" si="0"/>
        <v>896432.48864</v>
      </c>
      <c r="H165" s="2">
        <f t="shared" si="1"/>
        <v>0.11999999987892807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642468</v>
      </c>
      <c r="D166" s="1">
        <f>'PR-RAS'!E170</f>
        <v>477134.96</v>
      </c>
      <c r="E166" s="1">
        <v>0</v>
      </c>
      <c r="F166" s="1">
        <v>0</v>
      </c>
      <c r="G166" s="2">
        <f t="shared" si="0"/>
        <v>263461.75679999997</v>
      </c>
      <c r="H166" s="2">
        <f t="shared" si="1"/>
        <v>3.9999999979045242E-2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45254</v>
      </c>
      <c r="D167" s="1">
        <f>'PR-RAS'!E171</f>
        <v>0</v>
      </c>
      <c r="E167" s="1">
        <v>0</v>
      </c>
      <c r="F167" s="1">
        <v>0</v>
      </c>
      <c r="G167" s="2">
        <f t="shared" si="0"/>
        <v>7512.1640000000007</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864698</v>
      </c>
      <c r="D168" s="1">
        <f>'PR-RAS'!E172</f>
        <v>1241022.3</v>
      </c>
      <c r="E168" s="1">
        <v>0</v>
      </c>
      <c r="F168" s="1">
        <v>0</v>
      </c>
      <c r="G168" s="2">
        <f t="shared" si="0"/>
        <v>558906.01420000009</v>
      </c>
      <c r="H168" s="2">
        <f t="shared" si="1"/>
        <v>0.30000000004656613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10732</v>
      </c>
      <c r="D169" s="1">
        <f>'PR-RAS'!E173</f>
        <v>50616.36</v>
      </c>
      <c r="E169" s="1">
        <v>0</v>
      </c>
      <c r="F169" s="1">
        <v>0</v>
      </c>
      <c r="G169" s="2">
        <f t="shared" si="0"/>
        <v>18810.072960000001</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36974</v>
      </c>
      <c r="D170" s="1">
        <f>'PR-RAS'!E174</f>
        <v>90003.56</v>
      </c>
      <c r="E170" s="1">
        <v>0</v>
      </c>
      <c r="F170" s="1">
        <v>0</v>
      </c>
      <c r="G170" s="2">
        <f t="shared" si="0"/>
        <v>36669.809280000001</v>
      </c>
      <c r="H170" s="2">
        <f t="shared" si="1"/>
        <v>0.44000000000232831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34448</v>
      </c>
      <c r="D172" s="1">
        <f>'PR-RAS'!E176</f>
        <v>56961.7</v>
      </c>
      <c r="E172" s="1">
        <v>0</v>
      </c>
      <c r="F172" s="1">
        <v>0</v>
      </c>
      <c r="G172" s="2">
        <f t="shared" si="0"/>
        <v>25371.509400000003</v>
      </c>
      <c r="H172" s="2">
        <f t="shared" si="1"/>
        <v>0.30000000000291038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49108389</v>
      </c>
      <c r="D173" s="1">
        <f>'PR-RAS'!E177</f>
        <v>51496546.729999997</v>
      </c>
      <c r="E173" s="1">
        <v>0</v>
      </c>
      <c r="F173" s="1">
        <v>0</v>
      </c>
      <c r="G173" s="2">
        <f t="shared" si="0"/>
        <v>26161454.983119994</v>
      </c>
      <c r="H173" s="2">
        <f t="shared" si="1"/>
        <v>0.27000000327825546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8250383</v>
      </c>
      <c r="D174" s="1">
        <f>'PR-RAS'!E178</f>
        <v>8651726.3000000007</v>
      </c>
      <c r="E174" s="1">
        <v>0</v>
      </c>
      <c r="F174" s="1">
        <v>0</v>
      </c>
      <c r="G174" s="2">
        <f t="shared" si="0"/>
        <v>4420813.5587999998</v>
      </c>
      <c r="H174" s="2">
        <f t="shared" si="1"/>
        <v>0.30000000074505806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643588</v>
      </c>
      <c r="D175" s="1">
        <f>'PR-RAS'!E179</f>
        <v>300584.68</v>
      </c>
      <c r="E175" s="1">
        <v>0</v>
      </c>
      <c r="F175" s="1">
        <v>0</v>
      </c>
      <c r="G175" s="2">
        <f t="shared" si="0"/>
        <v>216587.78063999995</v>
      </c>
      <c r="H175" s="2">
        <f t="shared" si="1"/>
        <v>0.32000000000698492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1486487</v>
      </c>
      <c r="D176" s="1">
        <f>'PR-RAS'!E180</f>
        <v>1337780.58</v>
      </c>
      <c r="E176" s="1">
        <v>0</v>
      </c>
      <c r="F176" s="1">
        <v>0</v>
      </c>
      <c r="G176" s="2">
        <f t="shared" si="0"/>
        <v>728358.42799999996</v>
      </c>
      <c r="H176" s="2">
        <f t="shared" si="1"/>
        <v>0.41999999992549419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631084</v>
      </c>
      <c r="D177" s="1">
        <f>'PR-RAS'!E181</f>
        <v>673525.51</v>
      </c>
      <c r="E177" s="1">
        <v>0</v>
      </c>
      <c r="F177" s="1">
        <v>0</v>
      </c>
      <c r="G177" s="2">
        <f t="shared" si="0"/>
        <v>348151.76351999998</v>
      </c>
      <c r="H177" s="2">
        <f t="shared" si="1"/>
        <v>0.48999999999068677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29820559</v>
      </c>
      <c r="D178" s="1">
        <f>'PR-RAS'!E182</f>
        <v>32810619.059999999</v>
      </c>
      <c r="E178" s="1">
        <v>0</v>
      </c>
      <c r="F178" s="1">
        <v>0</v>
      </c>
      <c r="G178" s="2">
        <f t="shared" si="0"/>
        <v>16893198.090240002</v>
      </c>
      <c r="H178" s="2">
        <f t="shared" si="1"/>
        <v>5.9999998658895493E-2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1192278</v>
      </c>
      <c r="D179" s="1">
        <f>'PR-RAS'!E183</f>
        <v>1066719.94</v>
      </c>
      <c r="E179" s="1">
        <v>0</v>
      </c>
      <c r="F179" s="1">
        <v>0</v>
      </c>
      <c r="G179" s="2">
        <f t="shared" si="0"/>
        <v>591977.78263999999</v>
      </c>
      <c r="H179" s="2">
        <f t="shared" si="1"/>
        <v>6.0000000055879354E-2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2335074</v>
      </c>
      <c r="D180" s="1">
        <f>'PR-RAS'!E184</f>
        <v>1797941.2</v>
      </c>
      <c r="E180" s="1">
        <v>0</v>
      </c>
      <c r="F180" s="1">
        <v>0</v>
      </c>
      <c r="G180" s="2">
        <f t="shared" si="0"/>
        <v>1061641.1956</v>
      </c>
      <c r="H180" s="2">
        <f t="shared" si="1"/>
        <v>0.19999999995343387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672623</v>
      </c>
      <c r="D181" s="1">
        <f>'PR-RAS'!E185</f>
        <v>998037.78</v>
      </c>
      <c r="E181" s="1">
        <v>0</v>
      </c>
      <c r="F181" s="1">
        <v>0</v>
      </c>
      <c r="G181" s="2">
        <f t="shared" si="0"/>
        <v>480365.74079999997</v>
      </c>
      <c r="H181" s="2">
        <f t="shared" si="1"/>
        <v>0.21999999997206032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4076313</v>
      </c>
      <c r="D182" s="1">
        <f>'PR-RAS'!E186</f>
        <v>3859611.68</v>
      </c>
      <c r="E182" s="1">
        <v>0</v>
      </c>
      <c r="F182" s="1">
        <v>0</v>
      </c>
      <c r="G182" s="2">
        <f t="shared" si="0"/>
        <v>2134992.0811599996</v>
      </c>
      <c r="H182" s="2">
        <f t="shared" si="1"/>
        <v>0.31999999983236194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2224</v>
      </c>
      <c r="D183" s="1">
        <f>'PR-RAS'!E187</f>
        <v>30439.08</v>
      </c>
      <c r="E183" s="1">
        <v>0</v>
      </c>
      <c r="F183" s="1">
        <v>0</v>
      </c>
      <c r="G183" s="2">
        <f t="shared" si="0"/>
        <v>11484.59312</v>
      </c>
      <c r="H183" s="2">
        <f t="shared" si="1"/>
        <v>8.000000000174623E-2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7362198</v>
      </c>
      <c r="D184" s="1">
        <f>'PR-RAS'!E188</f>
        <v>2047381.07</v>
      </c>
      <c r="E184" s="1">
        <v>0</v>
      </c>
      <c r="F184" s="1">
        <v>0</v>
      </c>
      <c r="G184" s="2">
        <f t="shared" si="0"/>
        <v>2096623.7056200001</v>
      </c>
      <c r="H184" s="2">
        <f t="shared" si="1"/>
        <v>7.000000006519258E-2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5855281</v>
      </c>
      <c r="D185" s="1">
        <f>'PR-RAS'!E189</f>
        <v>634463.31000000006</v>
      </c>
      <c r="E185" s="1">
        <v>0</v>
      </c>
      <c r="F185" s="1">
        <v>0</v>
      </c>
      <c r="G185" s="2">
        <f t="shared" si="0"/>
        <v>1310854.20208</v>
      </c>
      <c r="H185" s="2">
        <f t="shared" si="1"/>
        <v>0.31000000005587935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177429</v>
      </c>
      <c r="D186" s="1">
        <f>'PR-RAS'!E190</f>
        <v>135415.99</v>
      </c>
      <c r="E186" s="1">
        <v>0</v>
      </c>
      <c r="F186" s="1">
        <v>0</v>
      </c>
      <c r="G186" s="2">
        <f t="shared" si="0"/>
        <v>82928.281300000002</v>
      </c>
      <c r="H186" s="2">
        <f t="shared" si="1"/>
        <v>1.0000000009313226E-2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589231</v>
      </c>
      <c r="D187" s="1">
        <f>'PR-RAS'!E191</f>
        <v>704198.4</v>
      </c>
      <c r="E187" s="1">
        <v>0</v>
      </c>
      <c r="F187" s="1">
        <v>0</v>
      </c>
      <c r="G187" s="2">
        <f t="shared" si="0"/>
        <v>371558.7708</v>
      </c>
      <c r="H187" s="2">
        <f t="shared" si="1"/>
        <v>0.40000000002328306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212932</v>
      </c>
      <c r="D188" s="1">
        <f>'PR-RAS'!E192</f>
        <v>209545.52</v>
      </c>
      <c r="E188" s="1">
        <v>0</v>
      </c>
      <c r="F188" s="1">
        <v>0</v>
      </c>
      <c r="G188" s="2">
        <f t="shared" si="0"/>
        <v>118188.30848000001</v>
      </c>
      <c r="H188" s="2">
        <f t="shared" si="1"/>
        <v>0.48000000001047738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54711</v>
      </c>
      <c r="D189" s="1">
        <f>'PR-RAS'!E193</f>
        <v>53566.17</v>
      </c>
      <c r="E189" s="1">
        <v>0</v>
      </c>
      <c r="F189" s="1">
        <v>0</v>
      </c>
      <c r="G189" s="2">
        <f t="shared" si="0"/>
        <v>30426.547920000001</v>
      </c>
      <c r="H189" s="2">
        <f t="shared" si="1"/>
        <v>0.16999999999825377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472614</v>
      </c>
      <c r="D191" s="1">
        <f>'PR-RAS'!E195</f>
        <v>310191.68</v>
      </c>
      <c r="E191" s="1">
        <v>0</v>
      </c>
      <c r="F191" s="1">
        <v>0</v>
      </c>
      <c r="G191" s="2">
        <f t="shared" si="0"/>
        <v>207669.49839999998</v>
      </c>
      <c r="H191" s="2">
        <f t="shared" si="1"/>
        <v>0.32000000000698492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178386</v>
      </c>
      <c r="D192" s="1">
        <f>'PR-RAS'!E196</f>
        <v>233283.62</v>
      </c>
      <c r="E192" s="1">
        <v>0</v>
      </c>
      <c r="F192" s="1">
        <v>0</v>
      </c>
      <c r="G192" s="2">
        <f t="shared" si="0"/>
        <v>123186.06884000001</v>
      </c>
      <c r="H192" s="2">
        <f t="shared" si="1"/>
        <v>0.38000000000465661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100112</v>
      </c>
      <c r="D198" s="1">
        <f>'PR-RAS'!E202</f>
        <v>139467.31</v>
      </c>
      <c r="E198" s="1">
        <v>0</v>
      </c>
      <c r="F198" s="1">
        <v>0</v>
      </c>
      <c r="G198" s="2">
        <f t="shared" si="0"/>
        <v>74672.184139999998</v>
      </c>
      <c r="H198" s="2">
        <f t="shared" si="1"/>
        <v>0.30999999999767169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24710</v>
      </c>
      <c r="D200" s="1">
        <f>'PR-RAS'!E204</f>
        <v>27018.54</v>
      </c>
      <c r="E200" s="1">
        <v>0</v>
      </c>
      <c r="F200" s="1">
        <v>0</v>
      </c>
      <c r="G200" s="2">
        <f t="shared" si="0"/>
        <v>15670.668920000002</v>
      </c>
      <c r="H200" s="2">
        <f t="shared" si="1"/>
        <v>0.45999999999912689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75402</v>
      </c>
      <c r="D201" s="1">
        <f>'PR-RAS'!E205</f>
        <v>112448.77</v>
      </c>
      <c r="E201" s="1">
        <v>0</v>
      </c>
      <c r="F201" s="1">
        <v>0</v>
      </c>
      <c r="G201" s="2">
        <f t="shared" si="0"/>
        <v>60059.90800000001</v>
      </c>
      <c r="H201" s="2">
        <f t="shared" si="1"/>
        <v>0.22999999999592546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78274</v>
      </c>
      <c r="D206" s="1">
        <f>'PR-RAS'!E210</f>
        <v>93816.310000000012</v>
      </c>
      <c r="E206" s="1">
        <v>0</v>
      </c>
      <c r="F206" s="1">
        <v>0</v>
      </c>
      <c r="G206" s="2">
        <f t="shared" si="0"/>
        <v>54510.857099999994</v>
      </c>
      <c r="H206" s="2">
        <f t="shared" si="1"/>
        <v>0.31000000001222361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74945</v>
      </c>
      <c r="D207" s="1">
        <f>'PR-RAS'!E211</f>
        <v>90092.94</v>
      </c>
      <c r="E207" s="1">
        <v>0</v>
      </c>
      <c r="F207" s="1">
        <v>0</v>
      </c>
      <c r="G207" s="2">
        <f t="shared" si="0"/>
        <v>52556.961279999996</v>
      </c>
      <c r="H207" s="2">
        <f t="shared" si="1"/>
        <v>5.9999999997671694E-2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3307</v>
      </c>
      <c r="D208" s="1">
        <f>'PR-RAS'!E212</f>
        <v>3713.3</v>
      </c>
      <c r="E208" s="1">
        <v>0</v>
      </c>
      <c r="F208" s="1">
        <v>0</v>
      </c>
      <c r="G208" s="2">
        <f t="shared" si="0"/>
        <v>2221.8552</v>
      </c>
      <c r="H208" s="2">
        <f t="shared" si="1"/>
        <v>0.3000000000001819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v>
      </c>
      <c r="D209" s="1">
        <f>'PR-RAS'!E213</f>
        <v>10.07</v>
      </c>
      <c r="E209" s="1">
        <v>0</v>
      </c>
      <c r="F209" s="1">
        <v>0</v>
      </c>
      <c r="G209" s="2">
        <f t="shared" si="0"/>
        <v>8.7651199999999996</v>
      </c>
      <c r="H209" s="2">
        <f t="shared" si="1"/>
        <v>7.0000000000000284E-2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5699094</v>
      </c>
      <c r="D211" s="1">
        <f>'PR-RAS'!E215</f>
        <v>8123750.2100000009</v>
      </c>
      <c r="E211" s="1">
        <v>0</v>
      </c>
      <c r="F211" s="1">
        <v>0</v>
      </c>
      <c r="G211" s="2">
        <f t="shared" si="0"/>
        <v>4608784.8282000003</v>
      </c>
      <c r="H211" s="2">
        <f t="shared" si="1"/>
        <v>0.21000000089406967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53747</v>
      </c>
      <c r="D212" s="1">
        <f>'PR-RAS'!E216</f>
        <v>327722.44</v>
      </c>
      <c r="E212" s="1">
        <v>0</v>
      </c>
      <c r="F212" s="1">
        <v>0</v>
      </c>
      <c r="G212" s="2">
        <f t="shared" si="0"/>
        <v>149639.48668</v>
      </c>
      <c r="H212" s="2">
        <f t="shared" si="1"/>
        <v>0.44000000000232831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53747</v>
      </c>
      <c r="D214" s="1">
        <f>'PR-RAS'!E218</f>
        <v>327722.44</v>
      </c>
      <c r="E214" s="1">
        <v>0</v>
      </c>
      <c r="F214" s="1">
        <v>0</v>
      </c>
      <c r="G214" s="2">
        <f t="shared" si="0"/>
        <v>151057.87044</v>
      </c>
      <c r="H214" s="2">
        <f t="shared" si="1"/>
        <v>0.44000000000232831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5645347</v>
      </c>
      <c r="D215" s="1">
        <f>'PR-RAS'!E219</f>
        <v>7796027.7700000005</v>
      </c>
      <c r="E215" s="1">
        <v>0</v>
      </c>
      <c r="F215" s="1">
        <v>0</v>
      </c>
      <c r="G215" s="2">
        <f t="shared" si="0"/>
        <v>4544804.1435599998</v>
      </c>
      <c r="H215" s="2">
        <f t="shared" si="1"/>
        <v>0.22999999951571226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779396</v>
      </c>
      <c r="D217" s="1">
        <f>'PR-RAS'!E221</f>
        <v>1343067.86</v>
      </c>
      <c r="E217" s="1">
        <v>0</v>
      </c>
      <c r="F217" s="1">
        <v>0</v>
      </c>
      <c r="G217" s="2">
        <f t="shared" si="0"/>
        <v>748554.85152000003</v>
      </c>
      <c r="H217" s="2">
        <f t="shared" si="1"/>
        <v>0.13999999989755452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4865951</v>
      </c>
      <c r="D218" s="1">
        <f>'PR-RAS'!E222</f>
        <v>6452959.9100000001</v>
      </c>
      <c r="E218" s="1">
        <v>0</v>
      </c>
      <c r="F218" s="1">
        <v>0</v>
      </c>
      <c r="G218" s="2">
        <f t="shared" si="0"/>
        <v>3856495.9679399999</v>
      </c>
      <c r="H218" s="2">
        <f t="shared" si="1"/>
        <v>8.9999999850988388E-2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116622654</v>
      </c>
      <c r="D220" s="1">
        <f>'PR-RAS'!E224</f>
        <v>133042247.31</v>
      </c>
      <c r="E220" s="1">
        <v>0</v>
      </c>
      <c r="F220" s="1">
        <v>0</v>
      </c>
      <c r="G220" s="2">
        <f t="shared" si="0"/>
        <v>83812865.547780007</v>
      </c>
      <c r="H220" s="2">
        <f t="shared" si="1"/>
        <v>0.31000000238418579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52428</v>
      </c>
      <c r="D221" s="1">
        <f>'PR-RAS'!E225</f>
        <v>0</v>
      </c>
      <c r="E221" s="1">
        <v>0</v>
      </c>
      <c r="F221" s="1">
        <v>0</v>
      </c>
      <c r="G221" s="2">
        <f t="shared" si="0"/>
        <v>11534.16</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52428</v>
      </c>
      <c r="D222" s="1">
        <f>'PR-RAS'!E226</f>
        <v>0</v>
      </c>
      <c r="E222" s="1">
        <v>0</v>
      </c>
      <c r="F222" s="1">
        <v>0</v>
      </c>
      <c r="G222" s="2">
        <f t="shared" si="0"/>
        <v>11586.588</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319013</v>
      </c>
      <c r="D224" s="1">
        <f>'PR-RAS'!E228</f>
        <v>311495.21000000002</v>
      </c>
      <c r="E224" s="1">
        <v>0</v>
      </c>
      <c r="F224" s="1">
        <v>0</v>
      </c>
      <c r="G224" s="2">
        <f t="shared" si="0"/>
        <v>210066.76266000001</v>
      </c>
      <c r="H224" s="2">
        <f t="shared" si="1"/>
        <v>0.21000000002095476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319013</v>
      </c>
      <c r="D225" s="1">
        <f>'PR-RAS'!E229</f>
        <v>311495.21000000002</v>
      </c>
      <c r="E225" s="1">
        <v>0</v>
      </c>
      <c r="F225" s="1">
        <v>0</v>
      </c>
      <c r="G225" s="2">
        <f t="shared" si="0"/>
        <v>211008.76608</v>
      </c>
      <c r="H225" s="2">
        <f t="shared" si="1"/>
        <v>0.21000000002095476</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2287018</v>
      </c>
      <c r="D227" s="1">
        <f>'PR-RAS'!E231</f>
        <v>4802274.41</v>
      </c>
      <c r="E227" s="1">
        <v>0</v>
      </c>
      <c r="F227" s="1">
        <v>0</v>
      </c>
      <c r="G227" s="2">
        <f t="shared" si="0"/>
        <v>2687494.1013200004</v>
      </c>
      <c r="H227" s="2">
        <f t="shared" si="1"/>
        <v>0.41000000014901161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1203333</v>
      </c>
      <c r="D228" s="1">
        <f>'PR-RAS'!E232</f>
        <v>4165000</v>
      </c>
      <c r="E228" s="1">
        <v>0</v>
      </c>
      <c r="F228" s="1">
        <v>0</v>
      </c>
      <c r="G228" s="2">
        <f t="shared" si="0"/>
        <v>2164066.591</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1083685</v>
      </c>
      <c r="D229" s="1">
        <f>'PR-RAS'!E233</f>
        <v>637274.41</v>
      </c>
      <c r="E229" s="1">
        <v>0</v>
      </c>
      <c r="F229" s="1">
        <v>0</v>
      </c>
      <c r="G229" s="2">
        <f t="shared" si="0"/>
        <v>537677.31096000003</v>
      </c>
      <c r="H229" s="2">
        <f t="shared" si="1"/>
        <v>0.41000000003259629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3527960</v>
      </c>
      <c r="D232" s="1">
        <f>'PR-RAS'!E236</f>
        <v>3517414</v>
      </c>
      <c r="E232" s="1">
        <v>0</v>
      </c>
      <c r="F232" s="1">
        <v>0</v>
      </c>
      <c r="G232" s="2">
        <f t="shared" si="0"/>
        <v>2440004.0279999999</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3362960</v>
      </c>
      <c r="D233" s="1">
        <f>'PR-RAS'!E237</f>
        <v>3417414</v>
      </c>
      <c r="E233" s="1">
        <v>0</v>
      </c>
      <c r="F233" s="1">
        <v>0</v>
      </c>
      <c r="G233" s="2">
        <f t="shared" si="0"/>
        <v>2365886.8160000001</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165000</v>
      </c>
      <c r="D234" s="1">
        <f>'PR-RAS'!E238</f>
        <v>100000</v>
      </c>
      <c r="E234" s="1">
        <v>0</v>
      </c>
      <c r="F234" s="1">
        <v>0</v>
      </c>
      <c r="G234" s="2">
        <f t="shared" si="0"/>
        <v>85045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106492917</v>
      </c>
      <c r="D236" s="1">
        <f>'PR-RAS'!E240</f>
        <v>118423841.61</v>
      </c>
      <c r="E236" s="1">
        <v>0</v>
      </c>
      <c r="F236" s="1">
        <v>0</v>
      </c>
      <c r="G236" s="2">
        <f t="shared" si="0"/>
        <v>80685041.051699996</v>
      </c>
      <c r="H236" s="2">
        <f t="shared" si="1"/>
        <v>0.39000000059604645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57186602</v>
      </c>
      <c r="D237" s="1">
        <f>'PR-RAS'!E241</f>
        <v>61882452.369999997</v>
      </c>
      <c r="E237" s="1">
        <v>0</v>
      </c>
      <c r="F237" s="1">
        <v>0</v>
      </c>
      <c r="G237" s="2">
        <f t="shared" si="0"/>
        <v>42704555.590640001</v>
      </c>
      <c r="H237" s="2">
        <f t="shared" si="1"/>
        <v>0.36999999731779099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49003190</v>
      </c>
      <c r="D238" s="1">
        <f>'PR-RAS'!E242</f>
        <v>53273345.280000001</v>
      </c>
      <c r="E238" s="1">
        <v>0</v>
      </c>
      <c r="F238" s="1">
        <v>0</v>
      </c>
      <c r="G238" s="2">
        <f t="shared" si="0"/>
        <v>36865321.692719996</v>
      </c>
      <c r="H238" s="2">
        <f t="shared" si="1"/>
        <v>0.2800000011920929</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303125</v>
      </c>
      <c r="D239" s="1">
        <f>'PR-RAS'!E243</f>
        <v>3268043.96</v>
      </c>
      <c r="E239" s="1">
        <v>0</v>
      </c>
      <c r="F239" s="1">
        <v>0</v>
      </c>
      <c r="G239" s="2">
        <f t="shared" si="0"/>
        <v>1627732.67496</v>
      </c>
      <c r="H239" s="2">
        <f t="shared" si="1"/>
        <v>4.0000000037252903E-2</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3943318</v>
      </c>
      <c r="D243" s="1">
        <f>'PR-RAS'!E247</f>
        <v>5987222.0800000001</v>
      </c>
      <c r="E243" s="1">
        <v>0</v>
      </c>
      <c r="F243" s="1">
        <v>0</v>
      </c>
      <c r="G243" s="2">
        <f t="shared" si="0"/>
        <v>3852098.4427199997</v>
      </c>
      <c r="H243" s="2">
        <f t="shared" si="1"/>
        <v>8.0000000074505806E-2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250361</v>
      </c>
      <c r="D244" s="1">
        <f>'PR-RAS'!E248</f>
        <v>998346.13</v>
      </c>
      <c r="E244" s="1">
        <v>0</v>
      </c>
      <c r="F244" s="1">
        <v>0</v>
      </c>
      <c r="G244" s="2">
        <f t="shared" si="0"/>
        <v>546033.9421799999</v>
      </c>
      <c r="H244" s="2">
        <f t="shared" si="1"/>
        <v>0.13000000000465661</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3692957</v>
      </c>
      <c r="D246" s="1">
        <f>'PR-RAS'!E250</f>
        <v>4988875.95</v>
      </c>
      <c r="E246" s="1">
        <v>0</v>
      </c>
      <c r="F246" s="1">
        <v>0</v>
      </c>
      <c r="G246" s="2">
        <f t="shared" si="0"/>
        <v>3349323.6805000002</v>
      </c>
      <c r="H246" s="2">
        <f t="shared" si="1"/>
        <v>4.9999999813735485E-2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24907548</v>
      </c>
      <c r="D248" s="1">
        <f>'PR-RAS'!E252</f>
        <v>32967408.440000001</v>
      </c>
      <c r="E248" s="1">
        <v>0</v>
      </c>
      <c r="F248" s="1">
        <v>0</v>
      </c>
      <c r="G248" s="2">
        <f t="shared" si="0"/>
        <v>22438064.125359997</v>
      </c>
      <c r="H248" s="2">
        <f t="shared" si="1"/>
        <v>0.44000000134110451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24907548</v>
      </c>
      <c r="D255" s="1">
        <f>'PR-RAS'!E259</f>
        <v>32967408.440000001</v>
      </c>
      <c r="E255" s="1">
        <v>0</v>
      </c>
      <c r="F255" s="1">
        <v>0</v>
      </c>
      <c r="G255" s="2">
        <f t="shared" si="0"/>
        <v>23073960.67952</v>
      </c>
      <c r="H255" s="2">
        <f t="shared" si="1"/>
        <v>0.44000000134110451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2052972</v>
      </c>
      <c r="D256" s="1">
        <f>'PR-RAS'!E260</f>
        <v>2475970.2999999998</v>
      </c>
      <c r="E256" s="1">
        <v>0</v>
      </c>
      <c r="F256" s="1">
        <v>0</v>
      </c>
      <c r="G256" s="2">
        <f t="shared" si="0"/>
        <v>1786252.713</v>
      </c>
      <c r="H256" s="2">
        <f t="shared" si="1"/>
        <v>0.29999999981373549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22854576</v>
      </c>
      <c r="D257" s="1">
        <f>'PR-RAS'!E261</f>
        <v>30491438.140000001</v>
      </c>
      <c r="E257" s="1">
        <v>0</v>
      </c>
      <c r="F257" s="1">
        <v>0</v>
      </c>
      <c r="G257" s="2">
        <f t="shared" si="0"/>
        <v>21462387.783679999</v>
      </c>
      <c r="H257" s="2">
        <f t="shared" si="1"/>
        <v>0.14000000059604645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8887144</v>
      </c>
      <c r="D259" s="1">
        <f>'PR-RAS'!E263</f>
        <v>20393576.620000001</v>
      </c>
      <c r="E259" s="1">
        <v>0</v>
      </c>
      <c r="F259" s="1">
        <v>0</v>
      </c>
      <c r="G259" s="2">
        <f t="shared" si="0"/>
        <v>12815968.68792</v>
      </c>
      <c r="H259" s="2">
        <f t="shared" si="1"/>
        <v>0.37999999895691872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7640144</v>
      </c>
      <c r="D260" s="1">
        <f>'PR-RAS'!E264</f>
        <v>8682390.3600000013</v>
      </c>
      <c r="E260" s="1">
        <v>0</v>
      </c>
      <c r="F260" s="1">
        <v>0</v>
      </c>
      <c r="G260" s="2">
        <f t="shared" si="0"/>
        <v>6476275.5024800012</v>
      </c>
      <c r="H260" s="2">
        <f t="shared" si="1"/>
        <v>0.3600000012665987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7492407</v>
      </c>
      <c r="D261" s="1">
        <f>'PR-RAS'!E265</f>
        <v>8645067.6500000004</v>
      </c>
      <c r="E261" s="1">
        <v>0</v>
      </c>
      <c r="F261" s="1">
        <v>0</v>
      </c>
      <c r="G261" s="2">
        <f t="shared" si="0"/>
        <v>6443460.9980000006</v>
      </c>
      <c r="H261" s="2">
        <f t="shared" si="1"/>
        <v>0.34999999962747097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147737</v>
      </c>
      <c r="D263" s="1">
        <f>'PR-RAS'!E267</f>
        <v>37322.71</v>
      </c>
      <c r="E263" s="1">
        <v>0</v>
      </c>
      <c r="F263" s="1">
        <v>0</v>
      </c>
      <c r="G263" s="2">
        <f t="shared" si="0"/>
        <v>58264.194039999995</v>
      </c>
      <c r="H263" s="2">
        <f t="shared" si="1"/>
        <v>0.29000000000087311</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244000</v>
      </c>
      <c r="D264" s="1">
        <f>'PR-RAS'!E268</f>
        <v>401250</v>
      </c>
      <c r="E264" s="1">
        <v>0</v>
      </c>
      <c r="F264" s="1">
        <v>0</v>
      </c>
      <c r="G264" s="2">
        <f t="shared" si="0"/>
        <v>275229.5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244000</v>
      </c>
      <c r="D265" s="1">
        <f>'PR-RAS'!E269</f>
        <v>401250</v>
      </c>
      <c r="E265" s="1">
        <v>0</v>
      </c>
      <c r="F265" s="1">
        <v>0</v>
      </c>
      <c r="G265" s="2">
        <f t="shared" ref="G265:G521" si="8">(B265/1000)*(C265*1+D265*2)</f>
        <v>276276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3000</v>
      </c>
      <c r="D269" s="1">
        <f>'PR-RAS'!E273</f>
        <v>11209936.26</v>
      </c>
      <c r="E269" s="1">
        <v>0</v>
      </c>
      <c r="F269" s="1">
        <v>0</v>
      </c>
      <c r="G269" s="2">
        <f t="shared" si="8"/>
        <v>6009329.8353599999</v>
      </c>
      <c r="H269" s="2">
        <f t="shared" si="9"/>
        <v>0.25999999977648258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v>
      </c>
      <c r="D270" s="1">
        <f>'PR-RAS'!E274</f>
        <v>11209936.26</v>
      </c>
      <c r="E270" s="1">
        <v>0</v>
      </c>
      <c r="F270" s="1">
        <v>0</v>
      </c>
      <c r="G270" s="2">
        <f t="shared" si="8"/>
        <v>6031752.7078800006</v>
      </c>
      <c r="H270" s="2">
        <f t="shared" si="9"/>
        <v>0.25999999977648258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1000000</v>
      </c>
      <c r="D275" s="1">
        <f>'PR-RAS'!E279</f>
        <v>100000</v>
      </c>
      <c r="E275" s="1">
        <v>0</v>
      </c>
      <c r="F275" s="1">
        <v>0</v>
      </c>
      <c r="G275" s="2">
        <f t="shared" si="8"/>
        <v>328800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1000000</v>
      </c>
      <c r="D276" s="1">
        <f>'PR-RAS'!E280</f>
        <v>100000</v>
      </c>
      <c r="E276" s="1">
        <v>0</v>
      </c>
      <c r="F276" s="1">
        <v>0</v>
      </c>
      <c r="G276" s="2">
        <f t="shared" si="8"/>
        <v>330000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242684178</v>
      </c>
      <c r="D285" s="1">
        <f>'PR-RAS'!E289</f>
        <v>281073367.96999997</v>
      </c>
      <c r="E285" s="1">
        <v>0</v>
      </c>
      <c r="F285" s="1">
        <v>0</v>
      </c>
      <c r="G285" s="2">
        <f t="shared" si="8"/>
        <v>228571979.55895996</v>
      </c>
      <c r="H285" s="2">
        <f t="shared" si="9"/>
        <v>3.0000030994415283E-2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10018371</v>
      </c>
      <c r="D286" s="1">
        <f>'PR-RAS'!E290</f>
        <v>16072319.290000021</v>
      </c>
      <c r="E286" s="1">
        <v>0</v>
      </c>
      <c r="F286" s="1">
        <v>0</v>
      </c>
      <c r="G286" s="2">
        <f t="shared" si="8"/>
        <v>12016457.730300011</v>
      </c>
      <c r="H286" s="2">
        <f t="shared" si="9"/>
        <v>0.29000002145767212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42531822</v>
      </c>
      <c r="D288" s="1">
        <f>'PR-RAS'!E292</f>
        <v>53172090.420000002</v>
      </c>
      <c r="E288" s="1">
        <v>0</v>
      </c>
      <c r="F288" s="1">
        <v>0</v>
      </c>
      <c r="G288" s="2">
        <f t="shared" si="8"/>
        <v>42727412.815079994</v>
      </c>
      <c r="H288" s="2">
        <f t="shared" si="9"/>
        <v>0.42000000178813934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4410052</v>
      </c>
      <c r="D290" s="1">
        <f>'PR-RAS'!E294</f>
        <v>4775210.07</v>
      </c>
      <c r="E290" s="1">
        <v>0</v>
      </c>
      <c r="F290" s="1">
        <v>0</v>
      </c>
      <c r="G290" s="2">
        <f t="shared" si="8"/>
        <v>4034576.4484600001</v>
      </c>
      <c r="H290" s="2">
        <f t="shared" si="9"/>
        <v>7.0000000298023224E-2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13550</v>
      </c>
      <c r="D291" s="1">
        <f>'PR-RAS'!E295</f>
        <v>0</v>
      </c>
      <c r="E291" s="1">
        <v>0</v>
      </c>
      <c r="F291" s="1">
        <v>0</v>
      </c>
      <c r="G291" s="2">
        <f t="shared" si="8"/>
        <v>3929.4999999999995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13634</v>
      </c>
      <c r="D293" s="1">
        <f>'PR-RAS'!E298</f>
        <v>45894.630000000005</v>
      </c>
      <c r="E293" s="1">
        <v>0</v>
      </c>
      <c r="F293" s="1">
        <v>0</v>
      </c>
      <c r="G293" s="2">
        <f t="shared" si="8"/>
        <v>30783.591920000003</v>
      </c>
      <c r="H293" s="2">
        <f t="shared" si="9"/>
        <v>0.36999999999534339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5807</v>
      </c>
      <c r="D294" s="1">
        <f>'PR-RAS'!E299</f>
        <v>3873.47</v>
      </c>
      <c r="E294" s="1">
        <v>0</v>
      </c>
      <c r="F294" s="1">
        <v>0</v>
      </c>
      <c r="G294" s="2">
        <f t="shared" si="8"/>
        <v>3971.3044199999995</v>
      </c>
      <c r="H294" s="2">
        <f t="shared" si="9"/>
        <v>0.46999999999979991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5807</v>
      </c>
      <c r="D295" s="1">
        <f>'PR-RAS'!E300</f>
        <v>3873.47</v>
      </c>
      <c r="E295" s="1">
        <v>0</v>
      </c>
      <c r="F295" s="1">
        <v>0</v>
      </c>
      <c r="G295" s="2">
        <f t="shared" si="8"/>
        <v>3984.8583599999993</v>
      </c>
      <c r="H295" s="2">
        <f t="shared" si="9"/>
        <v>0.46999999999979991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5807</v>
      </c>
      <c r="D296" s="1">
        <f>'PR-RAS'!E301</f>
        <v>3873.47</v>
      </c>
      <c r="E296" s="1">
        <v>0</v>
      </c>
      <c r="F296" s="1">
        <v>0</v>
      </c>
      <c r="G296" s="2">
        <f t="shared" si="8"/>
        <v>3998.4122999999995</v>
      </c>
      <c r="H296" s="2">
        <f t="shared" si="9"/>
        <v>0.46999999999979991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7827</v>
      </c>
      <c r="D306" s="1">
        <f>'PR-RAS'!E311</f>
        <v>42021.16</v>
      </c>
      <c r="E306" s="1">
        <v>0</v>
      </c>
      <c r="F306" s="1">
        <v>0</v>
      </c>
      <c r="G306" s="2">
        <f t="shared" si="8"/>
        <v>28020.142600000003</v>
      </c>
      <c r="H306" s="2">
        <f t="shared" si="9"/>
        <v>0.16000000000349246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7827</v>
      </c>
      <c r="D312" s="1">
        <f>'PR-RAS'!E317</f>
        <v>42021.16</v>
      </c>
      <c r="E312" s="1">
        <v>0</v>
      </c>
      <c r="F312" s="1">
        <v>0</v>
      </c>
      <c r="G312" s="2">
        <f t="shared" si="8"/>
        <v>28571.358520000002</v>
      </c>
      <c r="H312" s="2">
        <f t="shared" si="9"/>
        <v>0.16000000000349246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6327</v>
      </c>
      <c r="D313" s="1">
        <f>'PR-RAS'!E318</f>
        <v>771.16</v>
      </c>
      <c r="E313" s="1">
        <v>0</v>
      </c>
      <c r="F313" s="1">
        <v>0</v>
      </c>
      <c r="G313" s="2">
        <f t="shared" si="8"/>
        <v>2455.22784</v>
      </c>
      <c r="H313" s="2">
        <f t="shared" si="9"/>
        <v>0.15999999999996817</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1500</v>
      </c>
      <c r="D314" s="1">
        <f>'PR-RAS'!E319</f>
        <v>0</v>
      </c>
      <c r="E314" s="1">
        <v>0</v>
      </c>
      <c r="F314" s="1">
        <v>0</v>
      </c>
      <c r="G314" s="2">
        <f t="shared" si="8"/>
        <v>469.5</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41250</v>
      </c>
      <c r="E315" s="1">
        <v>0</v>
      </c>
      <c r="F315" s="1">
        <v>0</v>
      </c>
      <c r="G315" s="2">
        <f t="shared" si="8"/>
        <v>25905</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5299476</v>
      </c>
      <c r="D345" s="1">
        <f>'PR-RAS'!E350</f>
        <v>7525174.5099999998</v>
      </c>
      <c r="E345" s="1">
        <v>0</v>
      </c>
      <c r="F345" s="1">
        <v>0</v>
      </c>
      <c r="G345" s="2">
        <f t="shared" si="8"/>
        <v>7000339.8068799991</v>
      </c>
      <c r="H345" s="2">
        <f t="shared" si="9"/>
        <v>0.49000000022351742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1127799</v>
      </c>
      <c r="E346" s="1">
        <v>0</v>
      </c>
      <c r="F346" s="1">
        <v>0</v>
      </c>
      <c r="G346" s="2">
        <f t="shared" si="8"/>
        <v>778181.30999999994</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96479.5</v>
      </c>
      <c r="E347" s="1">
        <v>0</v>
      </c>
      <c r="F347" s="1">
        <v>0</v>
      </c>
      <c r="G347" s="2">
        <f t="shared" si="8"/>
        <v>66763.813999999998</v>
      </c>
      <c r="H347" s="2">
        <f t="shared" si="9"/>
        <v>0.5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96479.5</v>
      </c>
      <c r="E348" s="1">
        <v>0</v>
      </c>
      <c r="F348" s="1">
        <v>0</v>
      </c>
      <c r="G348" s="2">
        <f t="shared" si="8"/>
        <v>66956.773000000001</v>
      </c>
      <c r="H348" s="2">
        <f t="shared" si="9"/>
        <v>0.5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1031319.5</v>
      </c>
      <c r="E351" s="1">
        <v>0</v>
      </c>
      <c r="F351" s="1">
        <v>0</v>
      </c>
      <c r="G351" s="2">
        <f t="shared" si="8"/>
        <v>721923.64999999991</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1031319.5</v>
      </c>
      <c r="E355" s="1">
        <v>0</v>
      </c>
      <c r="F355" s="1">
        <v>0</v>
      </c>
      <c r="G355" s="2">
        <f t="shared" si="8"/>
        <v>730174.20600000001</v>
      </c>
      <c r="H355" s="2">
        <f t="shared" si="9"/>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4898950</v>
      </c>
      <c r="D358" s="1">
        <f>'PR-RAS'!E363</f>
        <v>1341877.5100000002</v>
      </c>
      <c r="E358" s="1">
        <v>0</v>
      </c>
      <c r="F358" s="1">
        <v>0</v>
      </c>
      <c r="G358" s="2">
        <f t="shared" si="8"/>
        <v>2707025.6921399999</v>
      </c>
      <c r="H358" s="2">
        <f t="shared" si="9"/>
        <v>0.48999999975785613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4170569</v>
      </c>
      <c r="D359" s="1">
        <f>'PR-RAS'!E364</f>
        <v>55300</v>
      </c>
      <c r="E359" s="1">
        <v>0</v>
      </c>
      <c r="F359" s="1">
        <v>0</v>
      </c>
      <c r="G359" s="2">
        <f t="shared" si="8"/>
        <v>1532658.5019999999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4170569</v>
      </c>
      <c r="D361" s="1">
        <f>'PR-RAS'!E366</f>
        <v>55300</v>
      </c>
      <c r="E361" s="1">
        <v>0</v>
      </c>
      <c r="F361" s="1">
        <v>0</v>
      </c>
      <c r="G361" s="2">
        <f t="shared" si="8"/>
        <v>1541220.8399999999</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540255</v>
      </c>
      <c r="D364" s="1">
        <f>'PR-RAS'!E369</f>
        <v>1065715.8900000001</v>
      </c>
      <c r="E364" s="1">
        <v>0</v>
      </c>
      <c r="F364" s="1">
        <v>0</v>
      </c>
      <c r="G364" s="2">
        <f t="shared" si="8"/>
        <v>969822.30114000011</v>
      </c>
      <c r="H364" s="2">
        <f t="shared" si="9"/>
        <v>0.10999999986961484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482830</v>
      </c>
      <c r="D365" s="1">
        <f>'PR-RAS'!E370</f>
        <v>941767.76</v>
      </c>
      <c r="E365" s="1">
        <v>0</v>
      </c>
      <c r="F365" s="1">
        <v>0</v>
      </c>
      <c r="G365" s="2">
        <f t="shared" si="8"/>
        <v>861357.04928000004</v>
      </c>
      <c r="H365" s="2">
        <f t="shared" si="9"/>
        <v>0.23999999999068677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9650</v>
      </c>
      <c r="D366" s="1">
        <f>'PR-RAS'!E371</f>
        <v>53593.29</v>
      </c>
      <c r="E366" s="1">
        <v>0</v>
      </c>
      <c r="F366" s="1">
        <v>0</v>
      </c>
      <c r="G366" s="2">
        <f t="shared" si="8"/>
        <v>42645.351699999999</v>
      </c>
      <c r="H366" s="2">
        <f t="shared" si="9"/>
        <v>0.29000000000087311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30291</v>
      </c>
      <c r="D367" s="1">
        <f>'PR-RAS'!E372</f>
        <v>70354.84</v>
      </c>
      <c r="E367" s="1">
        <v>0</v>
      </c>
      <c r="F367" s="1">
        <v>0</v>
      </c>
      <c r="G367" s="2">
        <f t="shared" si="8"/>
        <v>62586.248879999999</v>
      </c>
      <c r="H367" s="2">
        <f t="shared" si="9"/>
        <v>0.16000000000349246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17484</v>
      </c>
      <c r="D371" s="1">
        <f>'PR-RAS'!E376</f>
        <v>0</v>
      </c>
      <c r="E371" s="1">
        <v>0</v>
      </c>
      <c r="F371" s="1">
        <v>0</v>
      </c>
      <c r="G371" s="2">
        <f t="shared" si="8"/>
        <v>6469.08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124534</v>
      </c>
      <c r="D373" s="1">
        <f>'PR-RAS'!E378</f>
        <v>0</v>
      </c>
      <c r="E373" s="1">
        <v>0</v>
      </c>
      <c r="F373" s="1">
        <v>0</v>
      </c>
      <c r="G373" s="2">
        <f t="shared" si="8"/>
        <v>46326.648000000001</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124534</v>
      </c>
      <c r="D374" s="1">
        <f>'PR-RAS'!E379</f>
        <v>0</v>
      </c>
      <c r="E374" s="1">
        <v>0</v>
      </c>
      <c r="F374" s="1">
        <v>0</v>
      </c>
      <c r="G374" s="2">
        <f t="shared" si="8"/>
        <v>46451.182000000001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56530</v>
      </c>
      <c r="D378" s="1">
        <f>'PR-RAS'!E383</f>
        <v>58189.120000000003</v>
      </c>
      <c r="E378" s="1">
        <v>0</v>
      </c>
      <c r="F378" s="1">
        <v>0</v>
      </c>
      <c r="G378" s="2">
        <f t="shared" si="8"/>
        <v>65186.406479999998</v>
      </c>
      <c r="H378" s="2">
        <f t="shared" si="9"/>
        <v>0.12000000000261934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46530</v>
      </c>
      <c r="D379" s="1">
        <f>'PR-RAS'!E384</f>
        <v>48189.120000000003</v>
      </c>
      <c r="E379" s="1">
        <v>0</v>
      </c>
      <c r="F379" s="1">
        <v>0</v>
      </c>
      <c r="G379" s="2">
        <f t="shared" si="8"/>
        <v>54019.314719999995</v>
      </c>
      <c r="H379" s="2">
        <f t="shared" si="9"/>
        <v>0.12000000000261934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10000</v>
      </c>
      <c r="D380" s="1">
        <f>'PR-RAS'!E385</f>
        <v>10000</v>
      </c>
      <c r="E380" s="1">
        <v>0</v>
      </c>
      <c r="F380" s="1">
        <v>0</v>
      </c>
      <c r="G380" s="2">
        <f t="shared" si="8"/>
        <v>11370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7062</v>
      </c>
      <c r="D386" s="1">
        <f>'PR-RAS'!E391</f>
        <v>162672.5</v>
      </c>
      <c r="E386" s="1">
        <v>0</v>
      </c>
      <c r="F386" s="1">
        <v>0</v>
      </c>
      <c r="G386" s="2">
        <f t="shared" si="8"/>
        <v>127976.69500000001</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7062</v>
      </c>
      <c r="D388" s="1">
        <f>'PR-RAS'!E393</f>
        <v>162672.5</v>
      </c>
      <c r="E388" s="1">
        <v>0</v>
      </c>
      <c r="F388" s="1">
        <v>0</v>
      </c>
      <c r="G388" s="2">
        <f t="shared" si="8"/>
        <v>128641.50900000001</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400526</v>
      </c>
      <c r="D397" s="1">
        <f>'PR-RAS'!E402</f>
        <v>5055498</v>
      </c>
      <c r="E397" s="1">
        <v>0</v>
      </c>
      <c r="F397" s="1">
        <v>0</v>
      </c>
      <c r="G397" s="2">
        <f t="shared" si="8"/>
        <v>4162562.7120000003</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391067</v>
      </c>
      <c r="D398" s="1">
        <f>'PR-RAS'!E403</f>
        <v>5055498</v>
      </c>
      <c r="E398" s="1">
        <v>0</v>
      </c>
      <c r="F398" s="1">
        <v>0</v>
      </c>
      <c r="G398" s="2">
        <f t="shared" si="8"/>
        <v>4169319.0110000004</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9459</v>
      </c>
      <c r="D399" s="1">
        <f>'PR-RAS'!E404</f>
        <v>0</v>
      </c>
      <c r="E399" s="1">
        <v>0</v>
      </c>
      <c r="F399" s="1">
        <v>0</v>
      </c>
      <c r="G399" s="2">
        <f t="shared" si="8"/>
        <v>3764.6820000000002</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5285842</v>
      </c>
      <c r="D403" s="1">
        <f>'PR-RAS'!E408</f>
        <v>7479279.8799999999</v>
      </c>
      <c r="E403" s="1">
        <v>0</v>
      </c>
      <c r="F403" s="1">
        <v>0</v>
      </c>
      <c r="G403" s="2">
        <f t="shared" si="8"/>
        <v>8138249.5075199995</v>
      </c>
      <c r="H403" s="2">
        <f t="shared" si="9"/>
        <v>0.12000000011175871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1115</v>
      </c>
      <c r="D404" s="1">
        <f>'PR-RAS'!E409</f>
        <v>945000</v>
      </c>
      <c r="E404" s="1">
        <v>0</v>
      </c>
      <c r="F404" s="1">
        <v>0</v>
      </c>
      <c r="G404" s="2">
        <f t="shared" si="8"/>
        <v>762119.34500000009</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63288</v>
      </c>
      <c r="D406" s="1">
        <f>'PR-RAS'!E411</f>
        <v>0</v>
      </c>
      <c r="E406" s="1">
        <v>0</v>
      </c>
      <c r="F406" s="1">
        <v>0</v>
      </c>
      <c r="G406" s="2">
        <f t="shared" si="8"/>
        <v>25631.640000000003</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252716183</v>
      </c>
      <c r="D407" s="1">
        <f>'PR-RAS'!E412</f>
        <v>297191581.88999999</v>
      </c>
      <c r="E407" s="1">
        <v>0</v>
      </c>
      <c r="F407" s="1">
        <v>0</v>
      </c>
      <c r="G407" s="2">
        <f t="shared" si="8"/>
        <v>343922334.79268003</v>
      </c>
      <c r="H407" s="2">
        <f t="shared" si="9"/>
        <v>0.11000001430511475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247983654</v>
      </c>
      <c r="D408" s="1">
        <f>'PR-RAS'!E413</f>
        <v>288598542.47999996</v>
      </c>
      <c r="E408" s="1">
        <v>0</v>
      </c>
      <c r="F408" s="1">
        <v>0</v>
      </c>
      <c r="G408" s="2">
        <f t="shared" si="8"/>
        <v>335848560.75671995</v>
      </c>
      <c r="H408" s="2">
        <f t="shared" si="9"/>
        <v>0.47999995946884155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4732529</v>
      </c>
      <c r="D409" s="1">
        <f>'PR-RAS'!E414</f>
        <v>8593039.4100000262</v>
      </c>
      <c r="E409" s="1">
        <v>0</v>
      </c>
      <c r="F409" s="1">
        <v>0</v>
      </c>
      <c r="G409" s="2">
        <f t="shared" si="8"/>
        <v>8942791.9905600213</v>
      </c>
      <c r="H409" s="2">
        <f t="shared" si="9"/>
        <v>0.4100000262260437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42532937</v>
      </c>
      <c r="D411" s="1">
        <f>'PR-RAS'!E416</f>
        <v>54117090.420000002</v>
      </c>
      <c r="E411" s="1">
        <v>0</v>
      </c>
      <c r="F411" s="1">
        <v>0</v>
      </c>
      <c r="G411" s="2">
        <f t="shared" si="8"/>
        <v>61814518.314399995</v>
      </c>
      <c r="H411" s="2">
        <f t="shared" si="9"/>
        <v>0.42000000178813934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4473340</v>
      </c>
      <c r="D413" s="1">
        <f>'PR-RAS'!E418</f>
        <v>4775210.07</v>
      </c>
      <c r="E413" s="1">
        <v>0</v>
      </c>
      <c r="F413" s="1">
        <v>0</v>
      </c>
      <c r="G413" s="2">
        <f t="shared" si="8"/>
        <v>5777789.1776799997</v>
      </c>
      <c r="H413" s="2">
        <f t="shared" si="9"/>
        <v>7.0000000298023224E-2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10742885</v>
      </c>
      <c r="D414" s="1">
        <f>'PR-RAS'!E420</f>
        <v>959230.09999999986</v>
      </c>
      <c r="E414" s="1">
        <v>0</v>
      </c>
      <c r="F414" s="1">
        <v>0</v>
      </c>
      <c r="G414" s="2">
        <f t="shared" si="8"/>
        <v>5229135.5675999997</v>
      </c>
      <c r="H414" s="2">
        <f t="shared" si="9"/>
        <v>9.9999999860301614E-2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64309</v>
      </c>
      <c r="D415" s="1">
        <f>'PR-RAS'!E421</f>
        <v>289567.28999999998</v>
      </c>
      <c r="E415" s="1">
        <v>0</v>
      </c>
      <c r="F415" s="1">
        <v>0</v>
      </c>
      <c r="G415" s="2">
        <f t="shared" si="8"/>
        <v>266385.64211999997</v>
      </c>
      <c r="H415" s="2">
        <f t="shared" si="9"/>
        <v>0.28999999997904524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64309</v>
      </c>
      <c r="D428" s="1">
        <f>'PR-RAS'!E434</f>
        <v>250000</v>
      </c>
      <c r="E428" s="1">
        <v>0</v>
      </c>
      <c r="F428" s="1">
        <v>0</v>
      </c>
      <c r="G428" s="2">
        <f t="shared" si="8"/>
        <v>240959.943</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39567.29</v>
      </c>
      <c r="E436" s="1">
        <v>0</v>
      </c>
      <c r="F436" s="1">
        <v>0</v>
      </c>
      <c r="G436" s="2">
        <f t="shared" si="8"/>
        <v>34423.542300000001</v>
      </c>
      <c r="H436" s="2">
        <f t="shared" si="9"/>
        <v>0.29000000000087311</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39567.29</v>
      </c>
      <c r="E437" s="1">
        <v>0</v>
      </c>
      <c r="F437" s="1">
        <v>0</v>
      </c>
      <c r="G437" s="2">
        <f t="shared" si="8"/>
        <v>34502.676879999999</v>
      </c>
      <c r="H437" s="2">
        <f t="shared" si="9"/>
        <v>0.29000000000087311</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3146264</v>
      </c>
      <c r="D466" s="1">
        <f>'PR-RAS'!E472</f>
        <v>43158.62</v>
      </c>
      <c r="E466" s="1">
        <v>0</v>
      </c>
      <c r="F466" s="1">
        <v>0</v>
      </c>
      <c r="G466" s="2">
        <f t="shared" si="8"/>
        <v>1503150.2766000002</v>
      </c>
      <c r="H466" s="2">
        <f t="shared" si="9"/>
        <v>0.37999999999738066</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6.62</v>
      </c>
      <c r="E472" s="1">
        <v>0</v>
      </c>
      <c r="F472" s="1">
        <v>0</v>
      </c>
      <c r="G472" s="2">
        <f t="shared" si="8"/>
        <v>6.23604</v>
      </c>
      <c r="H472" s="2">
        <f t="shared" si="9"/>
        <v>0.37999999999999989</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6.62</v>
      </c>
      <c r="E473" s="1">
        <v>0</v>
      </c>
      <c r="F473" s="1">
        <v>0</v>
      </c>
      <c r="G473" s="2">
        <f t="shared" si="8"/>
        <v>6.2492799999999997</v>
      </c>
      <c r="H473" s="2">
        <f t="shared" si="9"/>
        <v>0.37999999999999989</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3146264</v>
      </c>
      <c r="D475" s="1">
        <f>'PR-RAS'!E481</f>
        <v>43152</v>
      </c>
      <c r="E475" s="1">
        <v>0</v>
      </c>
      <c r="F475" s="1">
        <v>0</v>
      </c>
      <c r="G475" s="2">
        <f t="shared" si="8"/>
        <v>1532237.2319999998</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3146264</v>
      </c>
      <c r="D476" s="1">
        <f>'PR-RAS'!E482</f>
        <v>43152</v>
      </c>
      <c r="E476" s="1">
        <v>0</v>
      </c>
      <c r="F476" s="1">
        <v>0</v>
      </c>
      <c r="G476" s="2">
        <f t="shared" si="8"/>
        <v>1535469.7999999998</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7532312</v>
      </c>
      <c r="D478" s="1">
        <f>'PR-RAS'!E484</f>
        <v>626504.18999999994</v>
      </c>
      <c r="E478" s="1">
        <v>0</v>
      </c>
      <c r="F478" s="1">
        <v>0</v>
      </c>
      <c r="G478" s="2">
        <f t="shared" si="8"/>
        <v>4190597.8212599992</v>
      </c>
      <c r="H478" s="2">
        <f t="shared" si="9"/>
        <v>0.18999999994412065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802652</v>
      </c>
      <c r="D484" s="1">
        <f>'PR-RAS'!E490</f>
        <v>0</v>
      </c>
      <c r="E484" s="1">
        <v>0</v>
      </c>
      <c r="F484" s="1">
        <v>0</v>
      </c>
      <c r="G484" s="2">
        <f t="shared" si="8"/>
        <v>387680.91599999997</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802652</v>
      </c>
      <c r="D485" s="1">
        <f>'PR-RAS'!E491</f>
        <v>0</v>
      </c>
      <c r="E485" s="1">
        <v>0</v>
      </c>
      <c r="F485" s="1">
        <v>0</v>
      </c>
      <c r="G485" s="2">
        <f t="shared" si="8"/>
        <v>388483.56799999997</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6729459</v>
      </c>
      <c r="D489" s="1">
        <f>'PR-RAS'!E495</f>
        <v>626504.18999999994</v>
      </c>
      <c r="E489" s="1">
        <v>0</v>
      </c>
      <c r="F489" s="1">
        <v>0</v>
      </c>
      <c r="G489" s="2">
        <f t="shared" si="8"/>
        <v>3895444.0814399999</v>
      </c>
      <c r="H489" s="2">
        <f t="shared" si="9"/>
        <v>0.18999999994412065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6729459</v>
      </c>
      <c r="D490" s="1">
        <f>'PR-RAS'!E496</f>
        <v>626504.18999999994</v>
      </c>
      <c r="E490" s="1">
        <v>0</v>
      </c>
      <c r="F490" s="1">
        <v>0</v>
      </c>
      <c r="G490" s="2">
        <f t="shared" si="8"/>
        <v>3903426.5488199997</v>
      </c>
      <c r="H490" s="2">
        <f t="shared" si="9"/>
        <v>0.18999999994412065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201</v>
      </c>
      <c r="D501" s="1">
        <f>'PR-RAS'!E507</f>
        <v>0</v>
      </c>
      <c r="E501" s="1">
        <v>0</v>
      </c>
      <c r="F501" s="1">
        <v>0</v>
      </c>
      <c r="G501" s="2">
        <f t="shared" si="8"/>
        <v>100.5</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201</v>
      </c>
      <c r="D502" s="1">
        <f>'PR-RAS'!E508</f>
        <v>0</v>
      </c>
      <c r="E502" s="1">
        <v>0</v>
      </c>
      <c r="F502" s="1">
        <v>0</v>
      </c>
      <c r="G502" s="2">
        <f t="shared" si="8"/>
        <v>100.70099999999999</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10839648</v>
      </c>
      <c r="D522" s="1">
        <f>'PR-RAS'!E528</f>
        <v>13271248.15</v>
      </c>
      <c r="E522" s="1">
        <v>0</v>
      </c>
      <c r="F522" s="1">
        <v>0</v>
      </c>
      <c r="G522" s="2">
        <f t="shared" ref="G522:G809" si="10">(B522/1000)*(C522*1+D522*2)</f>
        <v>19476097.180299997</v>
      </c>
      <c r="H522" s="2">
        <f t="shared" ref="H522:H809" si="11">ABS(C522-ROUND(C522,0))+ABS(D522-ROUND(D522,0))</f>
        <v>0.15000000037252903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2550000</v>
      </c>
      <c r="D574" s="1">
        <f>'PR-RAS'!E580</f>
        <v>12447400</v>
      </c>
      <c r="E574" s="1">
        <v>0</v>
      </c>
      <c r="F574" s="1">
        <v>0</v>
      </c>
      <c r="G574" s="2">
        <f t="shared" si="10"/>
        <v>15725870.399999999</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2550000</v>
      </c>
      <c r="D579" s="1">
        <f>'PR-RAS'!E585</f>
        <v>12447400</v>
      </c>
      <c r="E579" s="1">
        <v>0</v>
      </c>
      <c r="F579" s="1">
        <v>0</v>
      </c>
      <c r="G579" s="2">
        <f t="shared" si="10"/>
        <v>15863094.399999999</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2550000</v>
      </c>
      <c r="D580" s="1">
        <f>'PR-RAS'!E586</f>
        <v>12447400</v>
      </c>
      <c r="E580" s="1">
        <v>0</v>
      </c>
      <c r="F580" s="1">
        <v>0</v>
      </c>
      <c r="G580" s="2">
        <f t="shared" si="10"/>
        <v>15890539.199999999</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8289648</v>
      </c>
      <c r="D587" s="1">
        <f>'PR-RAS'!E593</f>
        <v>823848.15</v>
      </c>
      <c r="E587" s="1">
        <v>0</v>
      </c>
      <c r="F587" s="1">
        <v>0</v>
      </c>
      <c r="G587" s="2">
        <f t="shared" si="10"/>
        <v>5823283.7598000001</v>
      </c>
      <c r="H587" s="2">
        <f t="shared" si="11"/>
        <v>0.15000000002328306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506839.52</v>
      </c>
      <c r="E593" s="1">
        <v>0</v>
      </c>
      <c r="F593" s="1">
        <v>0</v>
      </c>
      <c r="G593" s="2">
        <f t="shared" si="10"/>
        <v>600097.99167999998</v>
      </c>
      <c r="H593" s="2">
        <f t="shared" si="11"/>
        <v>0.47999999998137355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506839.52</v>
      </c>
      <c r="E594" s="1">
        <v>0</v>
      </c>
      <c r="F594" s="1">
        <v>0</v>
      </c>
      <c r="G594" s="2">
        <f t="shared" si="10"/>
        <v>601111.67071999994</v>
      </c>
      <c r="H594" s="2">
        <f t="shared" si="11"/>
        <v>0.47999999998137355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197560</v>
      </c>
      <c r="D599" s="1">
        <f>'PR-RAS'!E605</f>
        <v>316807.96000000002</v>
      </c>
      <c r="E599" s="1">
        <v>0</v>
      </c>
      <c r="F599" s="1">
        <v>0</v>
      </c>
      <c r="G599" s="2">
        <f t="shared" si="10"/>
        <v>497043.20016000001</v>
      </c>
      <c r="H599" s="2">
        <f t="shared" si="11"/>
        <v>3.9999999979045242E-2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197560</v>
      </c>
      <c r="D600" s="1">
        <f>'PR-RAS'!E606</f>
        <v>316807.96000000002</v>
      </c>
      <c r="E600" s="1">
        <v>0</v>
      </c>
      <c r="F600" s="1">
        <v>0</v>
      </c>
      <c r="G600" s="2">
        <f t="shared" si="10"/>
        <v>497874.37608000002</v>
      </c>
      <c r="H600" s="2">
        <f t="shared" si="11"/>
        <v>3.9999999979045242E-2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8092088</v>
      </c>
      <c r="D611" s="1">
        <f>'PR-RAS'!E617</f>
        <v>200.67</v>
      </c>
      <c r="E611" s="1">
        <v>0</v>
      </c>
      <c r="F611" s="1">
        <v>0</v>
      </c>
      <c r="G611" s="2">
        <f t="shared" si="10"/>
        <v>4936418.4973999998</v>
      </c>
      <c r="H611" s="2">
        <f t="shared" si="11"/>
        <v>0.33000000000001251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8092088</v>
      </c>
      <c r="D612" s="1">
        <f>'PR-RAS'!E618</f>
        <v>200.67</v>
      </c>
      <c r="E612" s="1">
        <v>0</v>
      </c>
      <c r="F612" s="1">
        <v>0</v>
      </c>
      <c r="G612" s="2">
        <f t="shared" si="10"/>
        <v>4944510.9867399996</v>
      </c>
      <c r="H612" s="2">
        <f t="shared" si="11"/>
        <v>0.33000000000001251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96763</v>
      </c>
      <c r="D630" s="1">
        <f>'PR-RAS'!E636</f>
        <v>12312018.050000001</v>
      </c>
      <c r="E630" s="1">
        <v>0</v>
      </c>
      <c r="F630" s="1">
        <v>0</v>
      </c>
      <c r="G630" s="2">
        <f t="shared" si="10"/>
        <v>15549382.633900002</v>
      </c>
      <c r="H630" s="2">
        <f t="shared" si="11"/>
        <v>5.000000074505806E-2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8092088</v>
      </c>
      <c r="D631" s="1">
        <f>'PR-RAS'!E637</f>
        <v>1143701</v>
      </c>
      <c r="E631" s="1">
        <v>0</v>
      </c>
      <c r="F631" s="1">
        <v>0</v>
      </c>
      <c r="G631" s="2">
        <f t="shared" si="10"/>
        <v>6539078.7000000002</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263459068</v>
      </c>
      <c r="D633" s="1">
        <f>'PR-RAS'!E639</f>
        <v>298150811.99000001</v>
      </c>
      <c r="E633" s="1">
        <v>0</v>
      </c>
      <c r="F633" s="1">
        <v>0</v>
      </c>
      <c r="G633" s="2">
        <f t="shared" si="10"/>
        <v>543368757.33135998</v>
      </c>
      <c r="H633" s="2">
        <f t="shared" si="11"/>
        <v>9.9999904632568359E-3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258823302</v>
      </c>
      <c r="D634" s="1">
        <f>'PR-RAS'!E640</f>
        <v>301869790.62999994</v>
      </c>
      <c r="E634" s="1">
        <v>0</v>
      </c>
      <c r="F634" s="1">
        <v>0</v>
      </c>
      <c r="G634" s="2">
        <f t="shared" si="10"/>
        <v>546002305.10357988</v>
      </c>
      <c r="H634" s="2">
        <f t="shared" si="11"/>
        <v>0.37000006437301636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4635766</v>
      </c>
      <c r="D635" s="1">
        <f>'PR-RAS'!E641</f>
        <v>0</v>
      </c>
      <c r="E635" s="1">
        <v>0</v>
      </c>
      <c r="F635" s="1">
        <v>0</v>
      </c>
      <c r="G635" s="2">
        <f t="shared" si="10"/>
        <v>2939075.6439999999</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3718978.6399999261</v>
      </c>
      <c r="E636" s="1">
        <v>0</v>
      </c>
      <c r="F636" s="1">
        <v>0</v>
      </c>
      <c r="G636" s="2">
        <f t="shared" si="10"/>
        <v>4723102.8727999059</v>
      </c>
      <c r="H636" s="2">
        <f t="shared" si="11"/>
        <v>0.36000007390975952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50625025</v>
      </c>
      <c r="D637" s="1">
        <f>'PR-RAS'!E643</f>
        <v>55260791.420000002</v>
      </c>
      <c r="E637" s="1">
        <v>0</v>
      </c>
      <c r="F637" s="1">
        <v>0</v>
      </c>
      <c r="G637" s="2">
        <f t="shared" si="10"/>
        <v>102489242.58624001</v>
      </c>
      <c r="H637" s="2">
        <f t="shared" si="11"/>
        <v>0.42000000178813934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55260791</v>
      </c>
      <c r="D639" s="1">
        <f>'PR-RAS'!E645</f>
        <v>51541812.780000076</v>
      </c>
      <c r="E639" s="1">
        <v>0</v>
      </c>
      <c r="F639" s="1">
        <v>0</v>
      </c>
      <c r="G639" s="2">
        <f t="shared" si="10"/>
        <v>101023737.7652801</v>
      </c>
      <c r="H639" s="2">
        <f t="shared" si="11"/>
        <v>0.21999992430210114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1343319</v>
      </c>
      <c r="D641" s="1">
        <f>'PR-RAS'!E647</f>
        <v>1454354.1</v>
      </c>
      <c r="E641" s="1">
        <v>0</v>
      </c>
      <c r="F641" s="1">
        <v>0</v>
      </c>
      <c r="G641" s="2">
        <f t="shared" si="10"/>
        <v>2721297.4080000003</v>
      </c>
      <c r="H641" s="2">
        <f t="shared" si="11"/>
        <v>0.10000000009313226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59644203</v>
      </c>
      <c r="D642" s="1">
        <f>'PR-RAS'!E649</f>
        <v>61383606.409999996</v>
      </c>
      <c r="E642" s="1">
        <v>0</v>
      </c>
      <c r="F642" s="1">
        <v>0</v>
      </c>
      <c r="G642" s="2">
        <f t="shared" si="10"/>
        <v>116925717.54062</v>
      </c>
      <c r="H642" s="2">
        <f t="shared" si="11"/>
        <v>0.40999999642372131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374629589</v>
      </c>
      <c r="D643" s="1">
        <f>'PR-RAS'!E650</f>
        <v>440536923.71999997</v>
      </c>
      <c r="E643" s="1">
        <v>0</v>
      </c>
      <c r="F643" s="1">
        <v>0</v>
      </c>
      <c r="G643" s="2">
        <f t="shared" si="10"/>
        <v>806161606.19448006</v>
      </c>
      <c r="H643" s="2">
        <f t="shared" si="11"/>
        <v>0.28000003099441528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372890186</v>
      </c>
      <c r="D644" s="1">
        <f>'PR-RAS'!E651</f>
        <v>442766916.56</v>
      </c>
      <c r="E644" s="1">
        <v>0</v>
      </c>
      <c r="F644" s="1">
        <v>0</v>
      </c>
      <c r="G644" s="2">
        <f t="shared" si="10"/>
        <v>809166644.29415989</v>
      </c>
      <c r="H644" s="2">
        <f t="shared" si="11"/>
        <v>0.43999999761581421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61383606</v>
      </c>
      <c r="D645" s="1">
        <f>'PR-RAS'!E652</f>
        <v>59153613.569999993</v>
      </c>
      <c r="E645" s="1">
        <v>0</v>
      </c>
      <c r="F645" s="1">
        <v>0</v>
      </c>
      <c r="G645" s="2">
        <f t="shared" si="10"/>
        <v>115720896.54215999</v>
      </c>
      <c r="H645" s="2">
        <f t="shared" si="11"/>
        <v>0.43000000715255737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152</v>
      </c>
      <c r="D646" s="1">
        <f>'PR-RAS'!E653</f>
        <v>159</v>
      </c>
      <c r="E646" s="1">
        <v>0</v>
      </c>
      <c r="F646" s="1">
        <v>0</v>
      </c>
      <c r="G646" s="2">
        <f t="shared" si="10"/>
        <v>303.15000000000003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152</v>
      </c>
      <c r="D648" s="1">
        <f>'PR-RAS'!E655</f>
        <v>159</v>
      </c>
      <c r="E648" s="1">
        <v>0</v>
      </c>
      <c r="F648" s="1">
        <v>0</v>
      </c>
      <c r="G648" s="2">
        <f t="shared" si="10"/>
        <v>304.09000000000003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17681862</v>
      </c>
      <c r="D650" s="1">
        <f>'PR-RAS'!E657</f>
        <v>22830361.640000001</v>
      </c>
      <c r="E650" s="1">
        <v>0</v>
      </c>
      <c r="F650" s="1">
        <v>0</v>
      </c>
      <c r="G650" s="2">
        <f t="shared" si="10"/>
        <v>41109337.846720003</v>
      </c>
      <c r="H650" s="2">
        <f t="shared" si="11"/>
        <v>0.35999999940395355</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10020242</v>
      </c>
      <c r="D652" s="1">
        <f>'PR-RAS'!E659</f>
        <v>10290582.48</v>
      </c>
      <c r="E652" s="1">
        <v>0</v>
      </c>
      <c r="F652" s="1">
        <v>0</v>
      </c>
      <c r="G652" s="2">
        <f t="shared" si="10"/>
        <v>19921515.93096</v>
      </c>
      <c r="H652" s="2">
        <f t="shared" si="11"/>
        <v>0.48000000044703484</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36481782</v>
      </c>
      <c r="D654" s="1">
        <f>'PR-RAS'!E661</f>
        <v>56823028.43</v>
      </c>
      <c r="E654" s="1">
        <v>0</v>
      </c>
      <c r="F654" s="1">
        <v>0</v>
      </c>
      <c r="G654" s="2">
        <f t="shared" si="10"/>
        <v>98033478.775580019</v>
      </c>
      <c r="H654" s="2">
        <f t="shared" si="11"/>
        <v>0.42999999970197678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7662</v>
      </c>
      <c r="D656" s="1">
        <f>'PR-RAS'!E663</f>
        <v>100000</v>
      </c>
      <c r="E656" s="1">
        <v>0</v>
      </c>
      <c r="F656" s="1">
        <v>0</v>
      </c>
      <c r="G656" s="2">
        <f t="shared" si="10"/>
        <v>136018.61000000002</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8215</v>
      </c>
      <c r="D657" s="1">
        <f>'PR-RAS'!E664</f>
        <v>93750</v>
      </c>
      <c r="E657" s="1">
        <v>0</v>
      </c>
      <c r="F657" s="1">
        <v>0</v>
      </c>
      <c r="G657" s="2">
        <f t="shared" si="10"/>
        <v>128389.04000000001</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16537926</v>
      </c>
      <c r="D658" s="1">
        <f>'PR-RAS'!E665</f>
        <v>24439559.260000002</v>
      </c>
      <c r="E658" s="1">
        <v>0</v>
      </c>
      <c r="F658" s="1">
        <v>0</v>
      </c>
      <c r="G658" s="2">
        <f t="shared" si="10"/>
        <v>42978998.249640003</v>
      </c>
      <c r="H658" s="2">
        <f t="shared" si="11"/>
        <v>0.26000000163912773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826265</v>
      </c>
      <c r="D660" s="1">
        <f>'PR-RAS'!E667</f>
        <v>1051117.25</v>
      </c>
      <c r="E660" s="1">
        <v>0</v>
      </c>
      <c r="F660" s="1">
        <v>0</v>
      </c>
      <c r="G660" s="2">
        <f t="shared" si="10"/>
        <v>1929881.1705</v>
      </c>
      <c r="H660" s="2">
        <f t="shared" si="11"/>
        <v>0.25</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1237370</v>
      </c>
      <c r="D661" s="1">
        <f>'PR-RAS'!E668</f>
        <v>1053909.0900000001</v>
      </c>
      <c r="E661" s="1">
        <v>0</v>
      </c>
      <c r="F661" s="1">
        <v>0</v>
      </c>
      <c r="G661" s="2">
        <f t="shared" si="10"/>
        <v>2207824.1988000004</v>
      </c>
      <c r="H661" s="2">
        <f t="shared" si="11"/>
        <v>9.0000000083819032E-2</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3977402</v>
      </c>
      <c r="D687" s="1">
        <f>'PR-RAS'!E694</f>
        <v>4619611.1399999997</v>
      </c>
      <c r="E687" s="1">
        <v>0</v>
      </c>
      <c r="F687" s="1">
        <v>0</v>
      </c>
      <c r="G687" s="2">
        <f t="shared" si="10"/>
        <v>9066604.2560799997</v>
      </c>
      <c r="H687" s="2">
        <f t="shared" si="11"/>
        <v>0.13999999966472387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191169</v>
      </c>
      <c r="D691" s="1">
        <f>'PR-RAS'!E698</f>
        <v>0</v>
      </c>
      <c r="E691" s="1">
        <v>0</v>
      </c>
      <c r="F691" s="1">
        <v>0</v>
      </c>
      <c r="G691" s="2">
        <f t="shared" si="10"/>
        <v>131906.60999999999</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8809</v>
      </c>
      <c r="D705" s="1">
        <f>'PR-RAS'!E712</f>
        <v>24418.25</v>
      </c>
      <c r="E705" s="1">
        <v>0</v>
      </c>
      <c r="F705" s="1">
        <v>0</v>
      </c>
      <c r="G705" s="2">
        <f t="shared" si="10"/>
        <v>40582.432000000001</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307270</v>
      </c>
      <c r="D709" s="1">
        <f>'PR-RAS'!E716</f>
        <v>289784.28999999998</v>
      </c>
      <c r="E709" s="1">
        <v>0</v>
      </c>
      <c r="F709" s="1">
        <v>0</v>
      </c>
      <c r="G709" s="2">
        <f t="shared" si="10"/>
        <v>627881.7146399999</v>
      </c>
      <c r="H709" s="2">
        <f t="shared" si="11"/>
        <v>0.28999999997904524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315239</v>
      </c>
      <c r="D710" s="1">
        <f>'PR-RAS'!E717</f>
        <v>287818.23999999999</v>
      </c>
      <c r="E710" s="1">
        <v>0</v>
      </c>
      <c r="F710" s="1">
        <v>0</v>
      </c>
      <c r="G710" s="2">
        <f t="shared" si="10"/>
        <v>631630.71531999996</v>
      </c>
      <c r="H710" s="2">
        <f t="shared" si="11"/>
        <v>0.23999999999068677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1973556</v>
      </c>
      <c r="D711" s="1">
        <f>'PR-RAS'!E718</f>
        <v>2022895.98</v>
      </c>
      <c r="E711" s="1">
        <v>0</v>
      </c>
      <c r="F711" s="1">
        <v>0</v>
      </c>
      <c r="G711" s="2">
        <f t="shared" si="10"/>
        <v>4273737.0515999999</v>
      </c>
      <c r="H711" s="2">
        <f t="shared" si="11"/>
        <v>2.0000000018626451E-2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121659</v>
      </c>
      <c r="D713" s="1">
        <f>'PR-RAS'!E720</f>
        <v>966.55</v>
      </c>
      <c r="E713" s="1">
        <v>0</v>
      </c>
      <c r="F713" s="1">
        <v>0</v>
      </c>
      <c r="G713" s="2">
        <f t="shared" si="10"/>
        <v>87997.575200000007</v>
      </c>
      <c r="H713" s="2">
        <f t="shared" si="11"/>
        <v>0.45000000000004547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196990</v>
      </c>
      <c r="D714" s="1">
        <f>'PR-RAS'!E721</f>
        <v>195681.97</v>
      </c>
      <c r="E714" s="1">
        <v>0</v>
      </c>
      <c r="F714" s="1">
        <v>0</v>
      </c>
      <c r="G714" s="2">
        <f t="shared" si="10"/>
        <v>419496.35921999993</v>
      </c>
      <c r="H714" s="2">
        <f t="shared" si="11"/>
        <v>2.9999999998835847E-2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20324</v>
      </c>
      <c r="D715" s="1">
        <f>'PR-RAS'!E722</f>
        <v>18259.009999999998</v>
      </c>
      <c r="E715" s="1">
        <v>0</v>
      </c>
      <c r="F715" s="1">
        <v>0</v>
      </c>
      <c r="G715" s="2">
        <f t="shared" si="10"/>
        <v>40585.202279999998</v>
      </c>
      <c r="H715" s="2">
        <f t="shared" si="11"/>
        <v>9.9999999983992893E-3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833889</v>
      </c>
      <c r="D718" s="1">
        <f>'PR-RAS'!E725</f>
        <v>602820.38</v>
      </c>
      <c r="E718" s="1">
        <v>0</v>
      </c>
      <c r="F718" s="1">
        <v>0</v>
      </c>
      <c r="G718" s="2">
        <f t="shared" si="10"/>
        <v>1462342.8379199998</v>
      </c>
      <c r="H718" s="2">
        <f t="shared" si="11"/>
        <v>0.38000000000465661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57223</v>
      </c>
      <c r="D719" s="1">
        <f>'PR-RAS'!E726</f>
        <v>31099.64</v>
      </c>
      <c r="E719" s="1">
        <v>0</v>
      </c>
      <c r="F719" s="1">
        <v>0</v>
      </c>
      <c r="G719" s="2">
        <f t="shared" si="10"/>
        <v>85745.197039999999</v>
      </c>
      <c r="H719" s="2">
        <f t="shared" si="11"/>
        <v>0.36000000000058208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24710</v>
      </c>
      <c r="D732" s="1">
        <f>'PR-RAS'!E739</f>
        <v>27018.54</v>
      </c>
      <c r="E732" s="1">
        <v>0</v>
      </c>
      <c r="F732" s="1">
        <v>0</v>
      </c>
      <c r="G732" s="2">
        <f t="shared" si="10"/>
        <v>57564.11548</v>
      </c>
      <c r="H732" s="2">
        <f t="shared" si="11"/>
        <v>0.45999999999912689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75402</v>
      </c>
      <c r="D735" s="1">
        <f>'PR-RAS'!E742</f>
        <v>112448.77</v>
      </c>
      <c r="E735" s="1">
        <v>0</v>
      </c>
      <c r="F735" s="1">
        <v>0</v>
      </c>
      <c r="G735" s="2">
        <f t="shared" si="10"/>
        <v>220419.86236000003</v>
      </c>
      <c r="H735" s="2">
        <f t="shared" si="11"/>
        <v>0.22999999999592546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3768710</v>
      </c>
      <c r="D752" s="1">
        <f>'PR-RAS'!E759</f>
        <v>5344162.2300000004</v>
      </c>
      <c r="E752" s="1">
        <v>0</v>
      </c>
      <c r="F752" s="1">
        <v>0</v>
      </c>
      <c r="G752" s="2">
        <f t="shared" si="10"/>
        <v>10857232.879460001</v>
      </c>
      <c r="H752" s="2">
        <f t="shared" si="11"/>
        <v>0.23000000044703484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1097241</v>
      </c>
      <c r="D753" s="1">
        <f>'PR-RAS'!E760</f>
        <v>1108797.68</v>
      </c>
      <c r="E753" s="1">
        <v>0</v>
      </c>
      <c r="F753" s="1">
        <v>0</v>
      </c>
      <c r="G753" s="2">
        <f t="shared" si="10"/>
        <v>2492756.9427199997</v>
      </c>
      <c r="H753" s="2">
        <f t="shared" si="11"/>
        <v>0.32000000006519258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125000</v>
      </c>
      <c r="D755" s="1">
        <f>'PR-RAS'!E762</f>
        <v>0</v>
      </c>
      <c r="E755" s="1">
        <v>0</v>
      </c>
      <c r="F755" s="1">
        <v>0</v>
      </c>
      <c r="G755" s="2">
        <f t="shared" si="10"/>
        <v>94250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550183</v>
      </c>
      <c r="D756" s="1">
        <f>'PR-RAS'!E763</f>
        <v>1409265</v>
      </c>
      <c r="E756" s="1">
        <v>0</v>
      </c>
      <c r="F756" s="1">
        <v>0</v>
      </c>
      <c r="G756" s="2">
        <f t="shared" si="10"/>
        <v>2543378.3149999999</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528150</v>
      </c>
      <c r="D757" s="1">
        <f>'PR-RAS'!E764</f>
        <v>2755735</v>
      </c>
      <c r="E757" s="1">
        <v>0</v>
      </c>
      <c r="F757" s="1">
        <v>0</v>
      </c>
      <c r="G757" s="2">
        <f t="shared" si="10"/>
        <v>4565952.72</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355185</v>
      </c>
      <c r="D763" s="1">
        <f>'PR-RAS'!E770</f>
        <v>392274.41</v>
      </c>
      <c r="E763" s="1">
        <v>0</v>
      </c>
      <c r="F763" s="1">
        <v>0</v>
      </c>
      <c r="G763" s="2">
        <f t="shared" si="10"/>
        <v>868477.17083999992</v>
      </c>
      <c r="H763" s="2">
        <f t="shared" si="11"/>
        <v>0.40999999997438863</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728500</v>
      </c>
      <c r="D764" s="1">
        <f>'PR-RAS'!E771</f>
        <v>245000</v>
      </c>
      <c r="E764" s="1">
        <v>0</v>
      </c>
      <c r="F764" s="1">
        <v>0</v>
      </c>
      <c r="G764" s="2">
        <f t="shared" si="10"/>
        <v>929715.5</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1086521</v>
      </c>
      <c r="D812" s="1">
        <f>'PR-RAS'!E819</f>
        <v>1350129.66</v>
      </c>
      <c r="E812" s="1">
        <v>0</v>
      </c>
      <c r="F812" s="1">
        <v>0</v>
      </c>
      <c r="G812" s="2">
        <f t="shared" si="18"/>
        <v>3071078.8395199999</v>
      </c>
      <c r="H812" s="2">
        <f t="shared" si="19"/>
        <v>0.34000000008381903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966451</v>
      </c>
      <c r="D816" s="1">
        <f>'PR-RAS'!E823</f>
        <v>1125840.6399999999</v>
      </c>
      <c r="E816" s="1">
        <v>0</v>
      </c>
      <c r="F816" s="1">
        <v>0</v>
      </c>
      <c r="G816" s="2">
        <f t="shared" si="18"/>
        <v>2622777.8081999999</v>
      </c>
      <c r="H816" s="2">
        <f t="shared" si="19"/>
        <v>0.36000000010244548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21080333</v>
      </c>
      <c r="D817" s="1">
        <f>'PR-RAS'!E824</f>
        <v>28133646.77</v>
      </c>
      <c r="E817" s="1">
        <v>0</v>
      </c>
      <c r="F817" s="1">
        <v>0</v>
      </c>
      <c r="G817" s="2">
        <f t="shared" si="18"/>
        <v>63115663.256639987</v>
      </c>
      <c r="H817" s="2">
        <f t="shared" si="19"/>
        <v>0.23000000044703484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692508</v>
      </c>
      <c r="D819" s="1">
        <f>'PR-RAS'!E826</f>
        <v>1346178.27</v>
      </c>
      <c r="E819" s="1">
        <v>0</v>
      </c>
      <c r="F819" s="1">
        <v>0</v>
      </c>
      <c r="G819" s="2">
        <f t="shared" si="18"/>
        <v>2768819.1937199999</v>
      </c>
      <c r="H819" s="2">
        <f t="shared" si="19"/>
        <v>0.27000000001862645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1081735</v>
      </c>
      <c r="D821" s="1">
        <f>'PR-RAS'!E828</f>
        <v>1011613.1</v>
      </c>
      <c r="E821" s="1">
        <v>0</v>
      </c>
      <c r="F821" s="1">
        <v>0</v>
      </c>
      <c r="G821" s="2">
        <f t="shared" si="18"/>
        <v>2546068.1839999999</v>
      </c>
      <c r="H821" s="2">
        <f t="shared" si="19"/>
        <v>9.9999999976716936E-2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1000000</v>
      </c>
      <c r="D823" s="1">
        <f>'PR-RAS'!E830</f>
        <v>100000</v>
      </c>
      <c r="E823" s="1">
        <v>0</v>
      </c>
      <c r="F823" s="1">
        <v>0</v>
      </c>
      <c r="G823" s="2">
        <f t="shared" si="18"/>
        <v>986400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64309</v>
      </c>
      <c r="D844" s="1">
        <f>'PR-RAS'!E851</f>
        <v>250000</v>
      </c>
      <c r="E844" s="1">
        <v>0</v>
      </c>
      <c r="F844" s="1">
        <v>0</v>
      </c>
      <c r="G844" s="2">
        <f t="shared" si="18"/>
        <v>475712.48699999996</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39567.29</v>
      </c>
      <c r="E849" s="1">
        <v>0</v>
      </c>
      <c r="F849" s="1">
        <v>0</v>
      </c>
      <c r="G849" s="2">
        <f t="shared" si="18"/>
        <v>67106.12384</v>
      </c>
      <c r="H849" s="2">
        <f t="shared" si="19"/>
        <v>0.29000000000087311</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802652</v>
      </c>
      <c r="D872" s="1">
        <f>'PR-RAS'!E879</f>
        <v>0</v>
      </c>
      <c r="E872" s="1">
        <v>0</v>
      </c>
      <c r="F872" s="1">
        <v>0</v>
      </c>
      <c r="G872" s="2">
        <f t="shared" si="18"/>
        <v>699109.89199999999</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6729459</v>
      </c>
      <c r="D879" s="1">
        <f>'PR-RAS'!E886</f>
        <v>626504.18999999994</v>
      </c>
      <c r="E879" s="1">
        <v>0</v>
      </c>
      <c r="F879" s="1">
        <v>0</v>
      </c>
      <c r="G879" s="2">
        <f t="shared" si="18"/>
        <v>7008606.3596400004</v>
      </c>
      <c r="H879" s="2">
        <f t="shared" si="19"/>
        <v>0.18999999994412065</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201</v>
      </c>
      <c r="D893" s="1">
        <f>'PR-RAS'!E900</f>
        <v>0</v>
      </c>
      <c r="E893" s="1">
        <v>0</v>
      </c>
      <c r="F893" s="1">
        <v>0</v>
      </c>
      <c r="G893" s="2">
        <f t="shared" si="18"/>
        <v>179.292</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506839.52</v>
      </c>
      <c r="E940" s="1">
        <v>0</v>
      </c>
      <c r="F940" s="1">
        <v>0</v>
      </c>
      <c r="G940" s="2">
        <f t="shared" si="18"/>
        <v>951844.61855999997</v>
      </c>
      <c r="H940" s="2">
        <f t="shared" si="19"/>
        <v>0.47999999998137355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197560</v>
      </c>
      <c r="D947" s="1">
        <f>'PR-RAS'!E954</f>
        <v>316807.96000000002</v>
      </c>
      <c r="E947" s="1">
        <v>0</v>
      </c>
      <c r="F947" s="1">
        <v>0</v>
      </c>
      <c r="G947" s="2">
        <f t="shared" si="18"/>
        <v>786292.42032000003</v>
      </c>
      <c r="H947" s="2">
        <f t="shared" si="19"/>
        <v>3.9999999979045242E-2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8092088</v>
      </c>
      <c r="D961" s="1">
        <f>'PR-RAS'!E968</f>
        <v>200.67</v>
      </c>
      <c r="E961" s="1">
        <v>0</v>
      </c>
      <c r="F961" s="1">
        <v>0</v>
      </c>
      <c r="G961" s="2">
        <f t="shared" si="18"/>
        <v>7768789.7663999991</v>
      </c>
      <c r="H961" s="2">
        <f t="shared" si="19"/>
        <v>0.33000000000001251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214191725</v>
      </c>
      <c r="D984" s="6">
        <f>BILANCA!E6</f>
        <v>228577203.47</v>
      </c>
      <c r="E984" s="6">
        <v>0</v>
      </c>
      <c r="F984" s="6">
        <v>0</v>
      </c>
      <c r="G984" s="7">
        <f t="shared" ref="G984:G1241" si="22">B984/1000*C984+B984/500*D984</f>
        <v>671346.13193999999</v>
      </c>
      <c r="H984" s="7">
        <f t="shared" si="19"/>
        <v>0.4699999988079071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127759557</v>
      </c>
      <c r="D985" s="1">
        <f>BILANCA!E7</f>
        <v>132095903.78999999</v>
      </c>
      <c r="E985" s="1">
        <v>0</v>
      </c>
      <c r="F985" s="1">
        <v>0</v>
      </c>
      <c r="G985" s="2">
        <f t="shared" si="22"/>
        <v>783902.72915999987</v>
      </c>
      <c r="H985" s="2">
        <f t="shared" si="19"/>
        <v>0.21000000834465027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15635993</v>
      </c>
      <c r="D986" s="1">
        <f>BILANCA!E8</f>
        <v>15852983.379999999</v>
      </c>
      <c r="E986" s="1">
        <v>0</v>
      </c>
      <c r="F986" s="1">
        <v>0</v>
      </c>
      <c r="G986" s="2">
        <f t="shared" si="22"/>
        <v>142025.87927999999</v>
      </c>
      <c r="H986" s="2">
        <f t="shared" si="19"/>
        <v>0.37999999895691872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15621309</v>
      </c>
      <c r="D987" s="1">
        <f>BILANCA!E9</f>
        <v>15848088.84</v>
      </c>
      <c r="E987" s="1">
        <v>0</v>
      </c>
      <c r="F987" s="1">
        <v>0</v>
      </c>
      <c r="G987" s="2">
        <f t="shared" si="22"/>
        <v>189269.94672000001</v>
      </c>
      <c r="H987" s="2">
        <f t="shared" si="19"/>
        <v>0.16000000014901161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110687</v>
      </c>
      <c r="D988" s="1">
        <f>BILANCA!E10</f>
        <v>70495.929999999993</v>
      </c>
      <c r="E988" s="1">
        <v>0</v>
      </c>
      <c r="F988" s="1">
        <v>0</v>
      </c>
      <c r="G988" s="2">
        <f t="shared" si="22"/>
        <v>1258.3942999999999</v>
      </c>
      <c r="H988" s="2">
        <f t="shared" si="19"/>
        <v>7.0000000006984919E-2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96003</v>
      </c>
      <c r="D989" s="1">
        <f>BILANCA!E11</f>
        <v>65601.39</v>
      </c>
      <c r="E989" s="1">
        <v>0</v>
      </c>
      <c r="F989" s="1">
        <v>0</v>
      </c>
      <c r="G989" s="2">
        <f t="shared" si="22"/>
        <v>1363.23468</v>
      </c>
      <c r="H989" s="2">
        <f t="shared" si="19"/>
        <v>0.38999999999941792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109883122</v>
      </c>
      <c r="D990" s="1">
        <f>BILANCA!E12</f>
        <v>111809169.61999999</v>
      </c>
      <c r="E990" s="1">
        <v>0</v>
      </c>
      <c r="F990" s="1">
        <v>0</v>
      </c>
      <c r="G990" s="2">
        <f t="shared" si="22"/>
        <v>2334510.2286799997</v>
      </c>
      <c r="H990" s="2">
        <f t="shared" si="19"/>
        <v>0.38000001013278961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103989798</v>
      </c>
      <c r="D991" s="1">
        <f>BILANCA!E13</f>
        <v>107185509.03999999</v>
      </c>
      <c r="E991" s="1">
        <v>0</v>
      </c>
      <c r="F991" s="1">
        <v>0</v>
      </c>
      <c r="G991" s="2">
        <f t="shared" si="22"/>
        <v>2546886.5286399997</v>
      </c>
      <c r="H991" s="2">
        <f t="shared" si="19"/>
        <v>3.9999991655349731E-2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128608</v>
      </c>
      <c r="D992" s="1">
        <f>BILANCA!E14</f>
        <v>128607.79</v>
      </c>
      <c r="E992" s="1">
        <v>0</v>
      </c>
      <c r="F992" s="1">
        <v>0</v>
      </c>
      <c r="G992" s="2">
        <f t="shared" si="22"/>
        <v>3472.4122199999993</v>
      </c>
      <c r="H992" s="2">
        <f t="shared" si="19"/>
        <v>0.21000000000640284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111654042</v>
      </c>
      <c r="D993" s="1">
        <f>BILANCA!E15</f>
        <v>116276550.59999999</v>
      </c>
      <c r="E993" s="1">
        <v>0</v>
      </c>
      <c r="F993" s="1">
        <v>0</v>
      </c>
      <c r="G993" s="2">
        <f t="shared" si="22"/>
        <v>3442071.432</v>
      </c>
      <c r="H993" s="2">
        <f t="shared" si="19"/>
        <v>0.40000000596046448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75477</v>
      </c>
      <c r="D995" s="1">
        <f>BILANCA!E17</f>
        <v>75476.820000000007</v>
      </c>
      <c r="E995" s="1">
        <v>0</v>
      </c>
      <c r="F995" s="1">
        <v>0</v>
      </c>
      <c r="G995" s="2">
        <f t="shared" si="22"/>
        <v>2717.1676800000005</v>
      </c>
      <c r="H995" s="2">
        <f t="shared" si="19"/>
        <v>0.17999999999301508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7868329</v>
      </c>
      <c r="D996" s="1">
        <f>BILANCA!E18</f>
        <v>9295126.1699999999</v>
      </c>
      <c r="E996" s="1">
        <v>0</v>
      </c>
      <c r="F996" s="1">
        <v>0</v>
      </c>
      <c r="G996" s="2">
        <f t="shared" si="22"/>
        <v>343961.55741999997</v>
      </c>
      <c r="H996" s="2">
        <f t="shared" si="19"/>
        <v>0.16999999992549419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4754662</v>
      </c>
      <c r="D997" s="1">
        <f>BILANCA!E19</f>
        <v>3541710.120000001</v>
      </c>
      <c r="E997" s="1">
        <v>0</v>
      </c>
      <c r="F997" s="1">
        <v>0</v>
      </c>
      <c r="G997" s="2">
        <f t="shared" si="22"/>
        <v>165733.15136000002</v>
      </c>
      <c r="H997" s="2">
        <f t="shared" si="19"/>
        <v>0.12000000104308128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6881396</v>
      </c>
      <c r="D998" s="1">
        <f>BILANCA!E20</f>
        <v>7597894.5099999998</v>
      </c>
      <c r="E998" s="1">
        <v>0</v>
      </c>
      <c r="F998" s="1">
        <v>0</v>
      </c>
      <c r="G998" s="2">
        <f t="shared" si="22"/>
        <v>331157.77529999998</v>
      </c>
      <c r="H998" s="2">
        <f t="shared" si="19"/>
        <v>0.49000000022351742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802294</v>
      </c>
      <c r="D999" s="1">
        <f>BILANCA!E21</f>
        <v>818127.79</v>
      </c>
      <c r="E999" s="1">
        <v>0</v>
      </c>
      <c r="F999" s="1">
        <v>0</v>
      </c>
      <c r="G999" s="2">
        <f t="shared" si="22"/>
        <v>39016.793279999998</v>
      </c>
      <c r="H999" s="2">
        <f t="shared" si="19"/>
        <v>0.2099999999627471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203061</v>
      </c>
      <c r="D1000" s="1">
        <f>BILANCA!E22</f>
        <v>221097.73</v>
      </c>
      <c r="E1000" s="1">
        <v>0</v>
      </c>
      <c r="F1000" s="1">
        <v>0</v>
      </c>
      <c r="G1000" s="2">
        <f t="shared" si="22"/>
        <v>10969.359820000001</v>
      </c>
      <c r="H1000" s="2">
        <f t="shared" si="19"/>
        <v>0.26999999998952262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7128074</v>
      </c>
      <c r="D1001" s="1">
        <f>BILANCA!E23</f>
        <v>7128073.75</v>
      </c>
      <c r="E1001" s="1">
        <v>0</v>
      </c>
      <c r="F1001" s="1">
        <v>0</v>
      </c>
      <c r="G1001" s="2">
        <f t="shared" si="22"/>
        <v>384915.98699999996</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19427</v>
      </c>
      <c r="D1002" s="1">
        <f>BILANCA!E24</f>
        <v>19427.5</v>
      </c>
      <c r="E1002" s="1">
        <v>0</v>
      </c>
      <c r="F1002" s="1">
        <v>0</v>
      </c>
      <c r="G1002" s="2">
        <f t="shared" si="22"/>
        <v>1107.3579999999999</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485012</v>
      </c>
      <c r="D1004" s="1">
        <f>BILANCA!E26</f>
        <v>485011.66</v>
      </c>
      <c r="E1004" s="1">
        <v>0</v>
      </c>
      <c r="F1004" s="1">
        <v>0</v>
      </c>
      <c r="G1004" s="2">
        <f t="shared" si="22"/>
        <v>30555.741720000002</v>
      </c>
      <c r="H1004" s="2">
        <f t="shared" si="19"/>
        <v>0.34000000002561137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10764602</v>
      </c>
      <c r="D1006" s="1">
        <f>BILANCA!E28</f>
        <v>12727922.82</v>
      </c>
      <c r="E1006" s="1">
        <v>0</v>
      </c>
      <c r="F1006" s="1">
        <v>0</v>
      </c>
      <c r="G1006" s="2">
        <f t="shared" si="22"/>
        <v>833070.29572000005</v>
      </c>
      <c r="H1006" s="2">
        <f t="shared" si="19"/>
        <v>0.17999999970197678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362009</v>
      </c>
      <c r="D1007" s="1">
        <f>BILANCA!E29</f>
        <v>269781.15999999992</v>
      </c>
      <c r="E1007" s="1">
        <v>0</v>
      </c>
      <c r="F1007" s="1">
        <v>0</v>
      </c>
      <c r="G1007" s="2">
        <f t="shared" si="22"/>
        <v>21637.711679999997</v>
      </c>
      <c r="H1007" s="2">
        <f t="shared" si="19"/>
        <v>0.15999999991618097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917066</v>
      </c>
      <c r="D1008" s="1">
        <f>BILANCA!E30</f>
        <v>901126.95</v>
      </c>
      <c r="E1008" s="1">
        <v>0</v>
      </c>
      <c r="F1008" s="1">
        <v>0</v>
      </c>
      <c r="G1008" s="2">
        <f t="shared" si="22"/>
        <v>67982.997499999998</v>
      </c>
      <c r="H1008" s="2">
        <f t="shared" si="19"/>
        <v>5.0000000046566129E-2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555057</v>
      </c>
      <c r="D1012" s="1">
        <f>BILANCA!E34</f>
        <v>631345.79</v>
      </c>
      <c r="E1012" s="1">
        <v>0</v>
      </c>
      <c r="F1012" s="1">
        <v>0</v>
      </c>
      <c r="G1012" s="2">
        <f t="shared" si="22"/>
        <v>52714.70882</v>
      </c>
      <c r="H1012" s="2">
        <f t="shared" si="19"/>
        <v>0.2099999999627471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519066</v>
      </c>
      <c r="D1013" s="1">
        <f>BILANCA!E35</f>
        <v>518128.06999999995</v>
      </c>
      <c r="E1013" s="1">
        <v>0</v>
      </c>
      <c r="F1013" s="1">
        <v>0</v>
      </c>
      <c r="G1013" s="2">
        <f t="shared" si="22"/>
        <v>46659.664199999999</v>
      </c>
      <c r="H1013" s="2">
        <f t="shared" si="19"/>
        <v>6.9999999948777258E-2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3235</v>
      </c>
      <c r="D1014" s="1">
        <f>BILANCA!E36</f>
        <v>2451</v>
      </c>
      <c r="E1014" s="1">
        <v>0</v>
      </c>
      <c r="F1014" s="1">
        <v>0</v>
      </c>
      <c r="G1014" s="2">
        <f t="shared" si="22"/>
        <v>252.24699999999999</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48374</v>
      </c>
      <c r="D1015" s="1">
        <f>BILANCA!E37</f>
        <v>48373.67</v>
      </c>
      <c r="E1015" s="1">
        <v>0</v>
      </c>
      <c r="F1015" s="1">
        <v>0</v>
      </c>
      <c r="G1015" s="2">
        <f t="shared" si="22"/>
        <v>4643.8828800000001</v>
      </c>
      <c r="H1015" s="2">
        <f t="shared" si="19"/>
        <v>0.33000000000174623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469597</v>
      </c>
      <c r="D1017" s="1">
        <f>BILANCA!E39</f>
        <v>469597.6</v>
      </c>
      <c r="E1017" s="1">
        <v>0</v>
      </c>
      <c r="F1017" s="1">
        <v>0</v>
      </c>
      <c r="G1017" s="2">
        <f t="shared" si="22"/>
        <v>47898.934800000003</v>
      </c>
      <c r="H1017" s="2">
        <f t="shared" si="19"/>
        <v>0.40000000002328306</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2140</v>
      </c>
      <c r="D1018" s="1">
        <f>BILANCA!E40</f>
        <v>2294.1999999999998</v>
      </c>
      <c r="E1018" s="1">
        <v>0</v>
      </c>
      <c r="F1018" s="1">
        <v>0</v>
      </c>
      <c r="G1018" s="2">
        <f t="shared" si="22"/>
        <v>235.494</v>
      </c>
      <c r="H1018" s="2">
        <f t="shared" si="19"/>
        <v>0.1999999999998181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257587</v>
      </c>
      <c r="D1023" s="1">
        <f>BILANCA!E45</f>
        <v>294041.23</v>
      </c>
      <c r="E1023" s="1">
        <v>0</v>
      </c>
      <c r="F1023" s="1">
        <v>0</v>
      </c>
      <c r="G1023" s="2">
        <f t="shared" si="22"/>
        <v>33826.778399999996</v>
      </c>
      <c r="H1023" s="2">
        <f t="shared" si="19"/>
        <v>0.22999999998137355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1359431</v>
      </c>
      <c r="D1025" s="1">
        <f>BILANCA!E47</f>
        <v>1494818.94</v>
      </c>
      <c r="E1025" s="1">
        <v>0</v>
      </c>
      <c r="F1025" s="1">
        <v>0</v>
      </c>
      <c r="G1025" s="2">
        <f t="shared" si="22"/>
        <v>182660.89296</v>
      </c>
      <c r="H1025" s="2">
        <f t="shared" si="19"/>
        <v>6.0000000055879354E-2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1101844</v>
      </c>
      <c r="D1028" s="1">
        <f>BILANCA!E50</f>
        <v>1200777.71</v>
      </c>
      <c r="E1028" s="1">
        <v>0</v>
      </c>
      <c r="F1028" s="1">
        <v>0</v>
      </c>
      <c r="G1028" s="2">
        <f t="shared" si="22"/>
        <v>157652.97389999998</v>
      </c>
      <c r="H1028" s="2">
        <f t="shared" si="19"/>
        <v>0.2900000000372529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513355</v>
      </c>
      <c r="D1032" s="1">
        <f>BILANCA!E54</f>
        <v>590873.36</v>
      </c>
      <c r="E1032" s="1">
        <v>0</v>
      </c>
      <c r="F1032" s="1">
        <v>0</v>
      </c>
      <c r="G1032" s="2">
        <f t="shared" si="22"/>
        <v>83059.984280000004</v>
      </c>
      <c r="H1032" s="2">
        <f t="shared" si="19"/>
        <v>0.35999999998603016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513355</v>
      </c>
      <c r="D1033" s="1">
        <f>BILANCA!E55</f>
        <v>590873.36</v>
      </c>
      <c r="E1033" s="1">
        <v>0</v>
      </c>
      <c r="F1033" s="1">
        <v>0</v>
      </c>
      <c r="G1033" s="2">
        <f t="shared" si="22"/>
        <v>84755.08600000001</v>
      </c>
      <c r="H1033" s="2">
        <f t="shared" si="19"/>
        <v>0.35999999998603016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2240442</v>
      </c>
      <c r="D1034" s="1">
        <f>BILANCA!E56</f>
        <v>4433750.79</v>
      </c>
      <c r="E1034" s="1">
        <v>0</v>
      </c>
      <c r="F1034" s="1">
        <v>0</v>
      </c>
      <c r="G1034" s="2">
        <f t="shared" si="22"/>
        <v>566505.12257999997</v>
      </c>
      <c r="H1034" s="2">
        <f t="shared" si="19"/>
        <v>0.2099999999627471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2240442</v>
      </c>
      <c r="D1035" s="1">
        <f>BILANCA!E57</f>
        <v>4433750.79</v>
      </c>
      <c r="E1035" s="1">
        <v>0</v>
      </c>
      <c r="F1035" s="1">
        <v>0</v>
      </c>
      <c r="G1035" s="2">
        <f t="shared" si="22"/>
        <v>577613.06615999993</v>
      </c>
      <c r="H1035" s="2">
        <f t="shared" si="19"/>
        <v>0.2099999999627471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86432168</v>
      </c>
      <c r="D1046" s="1">
        <f>BILANCA!E68</f>
        <v>96481299.680000007</v>
      </c>
      <c r="E1046" s="1">
        <v>0</v>
      </c>
      <c r="F1046" s="1">
        <v>0</v>
      </c>
      <c r="G1046" s="2">
        <f t="shared" si="22"/>
        <v>17601870.343680002</v>
      </c>
      <c r="H1046" s="2">
        <f t="shared" si="19"/>
        <v>0.31999999284744263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61383606</v>
      </c>
      <c r="D1047" s="1">
        <f>BILANCA!E69</f>
        <v>59153613.57</v>
      </c>
      <c r="E1047" s="1">
        <v>0</v>
      </c>
      <c r="F1047" s="1">
        <v>0</v>
      </c>
      <c r="G1047" s="2">
        <f t="shared" si="22"/>
        <v>11500213.32096</v>
      </c>
      <c r="H1047" s="2">
        <f t="shared" si="19"/>
        <v>0.42999999970197678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61383606</v>
      </c>
      <c r="D1048" s="1">
        <f>BILANCA!E70</f>
        <v>59153613.57</v>
      </c>
      <c r="E1048" s="1">
        <v>0</v>
      </c>
      <c r="F1048" s="1">
        <v>0</v>
      </c>
      <c r="G1048" s="2">
        <f t="shared" si="22"/>
        <v>11679904.154100001</v>
      </c>
      <c r="H1048" s="2">
        <f t="shared" si="19"/>
        <v>0.42999999970197678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61383606</v>
      </c>
      <c r="D1050" s="1">
        <f>BILANCA!E72</f>
        <v>59153613.57</v>
      </c>
      <c r="E1050" s="1">
        <v>0</v>
      </c>
      <c r="F1050" s="1">
        <v>0</v>
      </c>
      <c r="G1050" s="2">
        <f t="shared" si="22"/>
        <v>12039285.82038</v>
      </c>
      <c r="H1050" s="2">
        <f t="shared" si="19"/>
        <v>0.42999999970197678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2186498</v>
      </c>
      <c r="D1056" s="1">
        <f>BILANCA!E78</f>
        <v>1863763.06</v>
      </c>
      <c r="E1056" s="1">
        <v>0</v>
      </c>
      <c r="F1056" s="1">
        <v>0</v>
      </c>
      <c r="G1056" s="2">
        <f t="shared" si="22"/>
        <v>431723.76075999998</v>
      </c>
      <c r="H1056" s="2">
        <f t="shared" si="19"/>
        <v>6.0000000055879354E-2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0.01</v>
      </c>
      <c r="E1062" s="1">
        <v>0</v>
      </c>
      <c r="F1062" s="1">
        <v>0</v>
      </c>
      <c r="G1062" s="2">
        <f t="shared" si="22"/>
        <v>1.58E-3</v>
      </c>
      <c r="H1062" s="2">
        <f t="shared" si="19"/>
        <v>0.01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2186498</v>
      </c>
      <c r="D1064" s="1">
        <f>BILANCA!E86</f>
        <v>1863763.05</v>
      </c>
      <c r="E1064" s="1">
        <v>0</v>
      </c>
      <c r="F1064" s="1">
        <v>0</v>
      </c>
      <c r="G1064" s="2">
        <f t="shared" si="22"/>
        <v>479035.95209999999</v>
      </c>
      <c r="H1064" s="2">
        <f t="shared" si="19"/>
        <v>5.0000000046566129E-2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5210334</v>
      </c>
      <c r="D1065" s="1">
        <f>BILANCA!E87</f>
        <v>4960333.67</v>
      </c>
      <c r="E1065" s="1">
        <v>0</v>
      </c>
      <c r="F1065" s="1">
        <v>0</v>
      </c>
      <c r="G1065" s="2">
        <f t="shared" si="22"/>
        <v>1240742.1098799999</v>
      </c>
      <c r="H1065" s="2">
        <f t="shared" si="19"/>
        <v>0.33000000007450581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13747734</v>
      </c>
      <c r="D1066" s="1">
        <f>BILANCA!E88</f>
        <v>13428251.75</v>
      </c>
      <c r="E1066" s="1">
        <v>0</v>
      </c>
      <c r="F1066" s="1">
        <v>0</v>
      </c>
      <c r="G1066" s="2">
        <f t="shared" si="22"/>
        <v>3370151.7125000004</v>
      </c>
      <c r="H1066" s="2">
        <f t="shared" si="19"/>
        <v>0.25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5710334</v>
      </c>
      <c r="D1071" s="1">
        <f>BILANCA!E93</f>
        <v>5460333.6699999999</v>
      </c>
      <c r="E1071" s="1">
        <v>0</v>
      </c>
      <c r="F1071" s="1">
        <v>0</v>
      </c>
      <c r="G1071" s="2">
        <f t="shared" si="22"/>
        <v>1463528.1179199999</v>
      </c>
      <c r="H1071" s="2">
        <f t="shared" si="23"/>
        <v>0.33000000007450581</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8037400</v>
      </c>
      <c r="D1075" s="1">
        <f>BILANCA!E97</f>
        <v>7967918.0800000001</v>
      </c>
      <c r="E1075" s="1">
        <v>0</v>
      </c>
      <c r="F1075" s="1">
        <v>0</v>
      </c>
      <c r="G1075" s="2">
        <f t="shared" si="22"/>
        <v>2205537.7267200002</v>
      </c>
      <c r="H1075" s="2">
        <f t="shared" si="23"/>
        <v>8.0000000074505806E-2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8537400</v>
      </c>
      <c r="D1095" s="1">
        <f>BILANCA!E117</f>
        <v>8467918.0800000001</v>
      </c>
      <c r="E1095" s="1">
        <v>0</v>
      </c>
      <c r="F1095" s="1">
        <v>0</v>
      </c>
      <c r="G1095" s="2">
        <f t="shared" si="22"/>
        <v>2853002.44992</v>
      </c>
      <c r="H1095" s="2">
        <f t="shared" si="23"/>
        <v>8.0000000074505806E-2</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11821220</v>
      </c>
      <c r="D1112" s="1">
        <f>BILANCA!E134</f>
        <v>24253600</v>
      </c>
      <c r="E1112" s="1">
        <v>0</v>
      </c>
      <c r="F1112" s="1">
        <v>0</v>
      </c>
      <c r="G1112" s="2">
        <f t="shared" si="22"/>
        <v>7782366.1799999997</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11821220</v>
      </c>
      <c r="D1113" s="1">
        <f>BILANCA!E135</f>
        <v>24268600</v>
      </c>
      <c r="E1113" s="1">
        <v>0</v>
      </c>
      <c r="F1113" s="1">
        <v>0</v>
      </c>
      <c r="G1113" s="2">
        <f t="shared" si="22"/>
        <v>7846594.5999999996</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6786000</v>
      </c>
      <c r="D1117" s="1">
        <f>BILANCA!E139</f>
        <v>19233400</v>
      </c>
      <c r="E1117" s="1">
        <v>0</v>
      </c>
      <c r="F1117" s="1">
        <v>0</v>
      </c>
      <c r="G1117" s="2">
        <f t="shared" si="22"/>
        <v>6063875.2000000002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79820</v>
      </c>
      <c r="D1118" s="1">
        <f>BILANCA!E140</f>
        <v>79800</v>
      </c>
      <c r="E1118" s="1">
        <v>0</v>
      </c>
      <c r="F1118" s="1">
        <v>0</v>
      </c>
      <c r="G1118" s="2">
        <f t="shared" si="22"/>
        <v>32321.7</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4955400</v>
      </c>
      <c r="D1119" s="1">
        <f>BILANCA!E141</f>
        <v>4955400</v>
      </c>
      <c r="E1119" s="1">
        <v>0</v>
      </c>
      <c r="F1119" s="1">
        <v>0</v>
      </c>
      <c r="G1119" s="2">
        <f t="shared" si="22"/>
        <v>2021803.2000000002</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15000</v>
      </c>
      <c r="E1123" s="1">
        <v>0</v>
      </c>
      <c r="F1123" s="1">
        <v>0</v>
      </c>
      <c r="G1123" s="2">
        <f t="shared" si="22"/>
        <v>4200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4423903</v>
      </c>
      <c r="D1124" s="1">
        <f>BILANCA!E146</f>
        <v>4795635.28</v>
      </c>
      <c r="E1124" s="1">
        <v>0</v>
      </c>
      <c r="F1124" s="1">
        <v>0</v>
      </c>
      <c r="G1124" s="2">
        <f t="shared" si="22"/>
        <v>1976139.4719599998</v>
      </c>
      <c r="H1124" s="2">
        <f t="shared" si="23"/>
        <v>0.28000000026077032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647929</v>
      </c>
      <c r="D1125" s="1">
        <f>BILANCA!E147</f>
        <v>492134.52</v>
      </c>
      <c r="E1125" s="1">
        <v>0</v>
      </c>
      <c r="F1125" s="1">
        <v>0</v>
      </c>
      <c r="G1125" s="2">
        <f t="shared" si="22"/>
        <v>231772.12167999998</v>
      </c>
      <c r="H1125" s="2">
        <f t="shared" si="23"/>
        <v>0.47999999998137355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4149301</v>
      </c>
      <c r="D1127" s="1">
        <f>BILANCA!E149</f>
        <v>4628875.47</v>
      </c>
      <c r="E1127" s="1">
        <v>0</v>
      </c>
      <c r="F1127" s="1">
        <v>0</v>
      </c>
      <c r="G1127" s="2">
        <f t="shared" si="22"/>
        <v>1930615.4793599998</v>
      </c>
      <c r="H1127" s="2">
        <f t="shared" si="23"/>
        <v>0.46999999973922968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482960</v>
      </c>
      <c r="D1128" s="1">
        <f>BILANCA!E150</f>
        <v>0</v>
      </c>
      <c r="E1128" s="1">
        <v>0</v>
      </c>
      <c r="F1128" s="1">
        <v>0</v>
      </c>
      <c r="G1128" s="2">
        <f t="shared" si="22"/>
        <v>70029.2</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65093</v>
      </c>
      <c r="D1129" s="1">
        <f>BILANCA!E151</f>
        <v>411290.05</v>
      </c>
      <c r="E1129" s="1">
        <v>0</v>
      </c>
      <c r="F1129" s="1">
        <v>0</v>
      </c>
      <c r="G1129" s="2">
        <f t="shared" si="22"/>
        <v>129600.27259999998</v>
      </c>
      <c r="H1129" s="2">
        <f t="shared" si="23"/>
        <v>4.9999999988358468E-2</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1756219</v>
      </c>
      <c r="D1130" s="1">
        <f>BILANCA!E152</f>
        <v>2372756.75</v>
      </c>
      <c r="E1130" s="1">
        <v>0</v>
      </c>
      <c r="F1130" s="1">
        <v>0</v>
      </c>
      <c r="G1130" s="2">
        <f t="shared" si="22"/>
        <v>955754.67749999987</v>
      </c>
      <c r="H1130" s="2">
        <f t="shared" si="23"/>
        <v>0.25</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348243</v>
      </c>
      <c r="D1132" s="1">
        <f>BILANCA!E154</f>
        <v>141678.24</v>
      </c>
      <c r="E1132" s="1">
        <v>0</v>
      </c>
      <c r="F1132" s="1">
        <v>0</v>
      </c>
      <c r="G1132" s="2">
        <f t="shared" si="22"/>
        <v>94108.322519999987</v>
      </c>
      <c r="H1132" s="2">
        <f t="shared" si="23"/>
        <v>0.23999999999068677</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1496786</v>
      </c>
      <c r="D1135" s="1">
        <f>BILANCA!E157</f>
        <v>1703150.43</v>
      </c>
      <c r="E1135" s="1">
        <v>0</v>
      </c>
      <c r="F1135" s="1">
        <v>0</v>
      </c>
      <c r="G1135" s="2">
        <f t="shared" si="22"/>
        <v>745269.20271999994</v>
      </c>
      <c r="H1135" s="2">
        <f t="shared" si="23"/>
        <v>0.42999999993480742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1502799</v>
      </c>
      <c r="D1136" s="1">
        <f>BILANCA!E158</f>
        <v>1423772.03</v>
      </c>
      <c r="E1136" s="1">
        <v>0</v>
      </c>
      <c r="F1136" s="1">
        <v>0</v>
      </c>
      <c r="G1136" s="2">
        <f t="shared" si="22"/>
        <v>665602.48817999999</v>
      </c>
      <c r="H1136" s="2">
        <f t="shared" si="23"/>
        <v>3.0000000027939677E-2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84275</v>
      </c>
      <c r="D1137" s="1">
        <f>BILANCA!E159</f>
        <v>133425.18</v>
      </c>
      <c r="E1137" s="1">
        <v>0</v>
      </c>
      <c r="F1137" s="1">
        <v>0</v>
      </c>
      <c r="G1137" s="2">
        <f t="shared" si="22"/>
        <v>54073.305439999996</v>
      </c>
      <c r="H1137" s="2">
        <f t="shared" si="23"/>
        <v>0.17999999999301508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13550</v>
      </c>
      <c r="D1138" s="1">
        <f>BILANCA!E160</f>
        <v>0</v>
      </c>
      <c r="E1138" s="1">
        <v>0</v>
      </c>
      <c r="F1138" s="1">
        <v>0</v>
      </c>
      <c r="G1138" s="2">
        <f t="shared" si="22"/>
        <v>2100.25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1973951</v>
      </c>
      <c r="D1141" s="1">
        <f>BILANCA!E163</f>
        <v>1882571.92</v>
      </c>
      <c r="E1141" s="1">
        <v>0</v>
      </c>
      <c r="F1141" s="1">
        <v>0</v>
      </c>
      <c r="G1141" s="2">
        <f t="shared" si="22"/>
        <v>906776.98472000007</v>
      </c>
      <c r="H1141" s="2">
        <f t="shared" si="23"/>
        <v>8.0000000074505806E-2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63288</v>
      </c>
      <c r="D1142" s="1">
        <f>BILANCA!E164</f>
        <v>0</v>
      </c>
      <c r="E1142" s="1">
        <v>0</v>
      </c>
      <c r="F1142" s="1">
        <v>0</v>
      </c>
      <c r="G1142" s="2">
        <f t="shared" si="22"/>
        <v>10062.791999999999</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63288</v>
      </c>
      <c r="D1143" s="1">
        <f>BILANCA!E165</f>
        <v>0</v>
      </c>
      <c r="E1143" s="1">
        <v>0</v>
      </c>
      <c r="F1143" s="1">
        <v>0</v>
      </c>
      <c r="G1143" s="2">
        <f t="shared" si="22"/>
        <v>10126.08</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1343319</v>
      </c>
      <c r="D1148" s="1">
        <f>BILANCA!E170</f>
        <v>1454354.1</v>
      </c>
      <c r="E1148" s="1">
        <v>0</v>
      </c>
      <c r="F1148" s="1">
        <v>0</v>
      </c>
      <c r="G1148" s="2">
        <f t="shared" si="22"/>
        <v>701584.48800000013</v>
      </c>
      <c r="H1148" s="2">
        <f t="shared" si="23"/>
        <v>0.10000000009313226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9442</v>
      </c>
      <c r="D1149" s="1">
        <f>BILANCA!E171</f>
        <v>0</v>
      </c>
      <c r="E1149" s="1">
        <v>0</v>
      </c>
      <c r="F1149" s="1">
        <v>0</v>
      </c>
      <c r="G1149" s="2">
        <f t="shared" si="22"/>
        <v>1567.3720000000001</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1333877</v>
      </c>
      <c r="D1151" s="1">
        <f>BILANCA!E173</f>
        <v>1454354.1</v>
      </c>
      <c r="E1151" s="1">
        <v>0</v>
      </c>
      <c r="F1151" s="1">
        <v>0</v>
      </c>
      <c r="G1151" s="2">
        <f t="shared" si="22"/>
        <v>712754.31359999999</v>
      </c>
      <c r="H1151" s="2">
        <f t="shared" si="23"/>
        <v>0.10000000009313226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214191725</v>
      </c>
      <c r="D1152" s="1">
        <f>BILANCA!E175</f>
        <v>228577203.47000003</v>
      </c>
      <c r="E1152" s="1">
        <v>0</v>
      </c>
      <c r="F1152" s="1">
        <v>0</v>
      </c>
      <c r="G1152" s="2">
        <f t="shared" si="22"/>
        <v>113457496.29786003</v>
      </c>
      <c r="H1152" s="2">
        <f t="shared" si="23"/>
        <v>0.47000002861022949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27628299</v>
      </c>
      <c r="D1153" s="1">
        <f>BILANCA!E176</f>
        <v>28714814.359999999</v>
      </c>
      <c r="E1153" s="1">
        <v>0</v>
      </c>
      <c r="F1153" s="1">
        <v>0</v>
      </c>
      <c r="G1153" s="2">
        <f t="shared" si="22"/>
        <v>14459847.712400001</v>
      </c>
      <c r="H1153" s="2">
        <f t="shared" si="23"/>
        <v>0.35999999940395355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13042931</v>
      </c>
      <c r="D1154" s="1">
        <f>BILANCA!E177</f>
        <v>13534483.469999999</v>
      </c>
      <c r="E1154" s="1">
        <v>0</v>
      </c>
      <c r="F1154" s="1">
        <v>0</v>
      </c>
      <c r="G1154" s="2">
        <f t="shared" si="22"/>
        <v>6859134.5477400003</v>
      </c>
      <c r="H1154" s="2">
        <f t="shared" si="23"/>
        <v>0.4699999988079071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2200000</v>
      </c>
      <c r="D1155" s="1">
        <f>BILANCA!E178</f>
        <v>2337374.61</v>
      </c>
      <c r="E1155" s="1">
        <v>0</v>
      </c>
      <c r="F1155" s="1">
        <v>0</v>
      </c>
      <c r="G1155" s="2">
        <f t="shared" si="22"/>
        <v>1182456.8658399999</v>
      </c>
      <c r="H1155" s="2">
        <f t="shared" si="23"/>
        <v>0.39000000013038516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2687953</v>
      </c>
      <c r="D1156" s="1">
        <f>BILANCA!E179</f>
        <v>3457449.64</v>
      </c>
      <c r="E1156" s="1">
        <v>0</v>
      </c>
      <c r="F1156" s="1">
        <v>0</v>
      </c>
      <c r="G1156" s="2">
        <f t="shared" si="22"/>
        <v>1661293.44444</v>
      </c>
      <c r="H1156" s="2">
        <f t="shared" si="23"/>
        <v>0.35999999986961484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24481</v>
      </c>
      <c r="D1157" s="1">
        <f>BILANCA!E180</f>
        <v>35249.56</v>
      </c>
      <c r="E1157" s="1">
        <v>0</v>
      </c>
      <c r="F1157" s="1">
        <v>0</v>
      </c>
      <c r="G1157" s="2">
        <f t="shared" si="22"/>
        <v>16526.54088</v>
      </c>
      <c r="H1157" s="2">
        <f t="shared" si="23"/>
        <v>0.44000000000232831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17102</v>
      </c>
      <c r="D1159" s="1">
        <f>BILANCA!E182</f>
        <v>24742.98</v>
      </c>
      <c r="E1159" s="1">
        <v>0</v>
      </c>
      <c r="F1159" s="1">
        <v>0</v>
      </c>
      <c r="G1159" s="2">
        <f t="shared" si="22"/>
        <v>11719.480959999999</v>
      </c>
      <c r="H1159" s="2">
        <f t="shared" si="23"/>
        <v>2.0000000000436557E-2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7379</v>
      </c>
      <c r="D1160" s="1">
        <f>BILANCA!E183</f>
        <v>10506.58</v>
      </c>
      <c r="E1160" s="1">
        <v>0</v>
      </c>
      <c r="F1160" s="1">
        <v>0</v>
      </c>
      <c r="G1160" s="2">
        <f t="shared" si="22"/>
        <v>5025.4123199999995</v>
      </c>
      <c r="H1160" s="2">
        <f t="shared" si="23"/>
        <v>0.42000000000007276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47643</v>
      </c>
      <c r="D1161" s="1">
        <f>BILANCA!E184</f>
        <v>112449.16</v>
      </c>
      <c r="E1161" s="1">
        <v>0</v>
      </c>
      <c r="F1161" s="1">
        <v>0</v>
      </c>
      <c r="G1161" s="2">
        <f t="shared" si="22"/>
        <v>48512.354959999997</v>
      </c>
      <c r="H1161" s="2">
        <f t="shared" si="23"/>
        <v>0.16000000000349246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342090</v>
      </c>
      <c r="D1163" s="1">
        <f>BILANCA!E186</f>
        <v>364486.89</v>
      </c>
      <c r="E1163" s="1">
        <v>0</v>
      </c>
      <c r="F1163" s="1">
        <v>0</v>
      </c>
      <c r="G1163" s="2">
        <f t="shared" si="22"/>
        <v>192791.4804</v>
      </c>
      <c r="H1163" s="2">
        <f t="shared" si="23"/>
        <v>0.10999999998603016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177565</v>
      </c>
      <c r="D1164" s="1">
        <f>BILANCA!E187</f>
        <v>181909.52</v>
      </c>
      <c r="E1164" s="1">
        <v>0</v>
      </c>
      <c r="F1164" s="1">
        <v>0</v>
      </c>
      <c r="G1164" s="2">
        <f t="shared" si="22"/>
        <v>97990.511239999993</v>
      </c>
      <c r="H1164" s="2">
        <f t="shared" si="23"/>
        <v>0.48000000001047738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7563199</v>
      </c>
      <c r="D1165" s="1">
        <f>BILANCA!E188</f>
        <v>7045564.0899999999</v>
      </c>
      <c r="E1165" s="1">
        <v>0</v>
      </c>
      <c r="F1165" s="1">
        <v>0</v>
      </c>
      <c r="G1165" s="2">
        <f t="shared" si="22"/>
        <v>3941087.5467599998</v>
      </c>
      <c r="H1165" s="2">
        <f t="shared" si="23"/>
        <v>8.9999999850988388E-2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297191</v>
      </c>
      <c r="D1166" s="1">
        <f>BILANCA!E189</f>
        <v>1089281.3</v>
      </c>
      <c r="E1166" s="1">
        <v>0</v>
      </c>
      <c r="F1166" s="1">
        <v>0</v>
      </c>
      <c r="G1166" s="2">
        <f t="shared" si="22"/>
        <v>453062.90879999998</v>
      </c>
      <c r="H1166" s="2">
        <f t="shared" si="23"/>
        <v>0.30000000004656613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14288177</v>
      </c>
      <c r="D1183" s="1">
        <f>BILANCA!E206</f>
        <v>14091049.59</v>
      </c>
      <c r="E1183" s="1">
        <v>0</v>
      </c>
      <c r="F1183" s="1">
        <v>0</v>
      </c>
      <c r="G1183" s="2">
        <f t="shared" si="22"/>
        <v>8494055.2360000014</v>
      </c>
      <c r="H1183" s="2">
        <f t="shared" si="23"/>
        <v>0.41000000014901161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14288177</v>
      </c>
      <c r="D1184" s="1">
        <f>BILANCA!E207</f>
        <v>14091049.59</v>
      </c>
      <c r="E1184" s="1">
        <v>0</v>
      </c>
      <c r="F1184" s="1">
        <v>0</v>
      </c>
      <c r="G1184" s="2">
        <f t="shared" si="22"/>
        <v>8536525.5121800005</v>
      </c>
      <c r="H1184" s="2">
        <f t="shared" si="23"/>
        <v>0.41000000014901161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5539927</v>
      </c>
      <c r="D1185" s="1">
        <f>BILANCA!E208</f>
        <v>5033087.2300000004</v>
      </c>
      <c r="E1185" s="1">
        <v>0</v>
      </c>
      <c r="F1185" s="1">
        <v>0</v>
      </c>
      <c r="G1185" s="2">
        <f t="shared" si="22"/>
        <v>3152432.4949200004</v>
      </c>
      <c r="H1185" s="2">
        <f t="shared" si="23"/>
        <v>0.23000000044703484</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8748049</v>
      </c>
      <c r="D1189" s="1">
        <f>BILANCA!E212</f>
        <v>9057962.3599999994</v>
      </c>
      <c r="E1189" s="1">
        <v>0</v>
      </c>
      <c r="F1189" s="1">
        <v>0</v>
      </c>
      <c r="G1189" s="2">
        <f t="shared" si="22"/>
        <v>5533978.5863199998</v>
      </c>
      <c r="H1189" s="2">
        <f t="shared" si="23"/>
        <v>0.35999999940395355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201</v>
      </c>
      <c r="D1194" s="1">
        <f>BILANCA!E217</f>
        <v>0</v>
      </c>
      <c r="E1194" s="1">
        <v>0</v>
      </c>
      <c r="F1194" s="1">
        <v>0</v>
      </c>
      <c r="G1194" s="2">
        <f t="shared" si="22"/>
        <v>42.411000000000001</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186563426</v>
      </c>
      <c r="D1214" s="1">
        <f>BILANCA!E237</f>
        <v>199862389.11000001</v>
      </c>
      <c r="E1214" s="1">
        <v>0</v>
      </c>
      <c r="F1214" s="1">
        <v>0</v>
      </c>
      <c r="G1214" s="2">
        <f t="shared" si="22"/>
        <v>135432575.17482001</v>
      </c>
      <c r="H1214" s="2">
        <f t="shared" si="23"/>
        <v>0.11000001430511475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126829295</v>
      </c>
      <c r="D1215" s="1">
        <f>BILANCA!E238</f>
        <v>143545366.26000002</v>
      </c>
      <c r="E1215" s="1">
        <v>0</v>
      </c>
      <c r="F1215" s="1">
        <v>0</v>
      </c>
      <c r="G1215" s="2">
        <f t="shared" si="22"/>
        <v>96029446.384640008</v>
      </c>
      <c r="H1215" s="2">
        <f t="shared" si="23"/>
        <v>0.26000002026557922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144791110</v>
      </c>
      <c r="D1216" s="1">
        <f>BILANCA!E239</f>
        <v>161309837.46000001</v>
      </c>
      <c r="E1216" s="1">
        <v>0</v>
      </c>
      <c r="F1216" s="1">
        <v>0</v>
      </c>
      <c r="G1216" s="2">
        <f t="shared" si="22"/>
        <v>108906712.88636002</v>
      </c>
      <c r="H1216" s="2">
        <f t="shared" si="23"/>
        <v>0.46000000834465027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127759557</v>
      </c>
      <c r="D1217" s="1">
        <f>BILANCA!E240</f>
        <v>132095903.79000001</v>
      </c>
      <c r="E1217" s="1">
        <v>0</v>
      </c>
      <c r="F1217" s="1">
        <v>0</v>
      </c>
      <c r="G1217" s="2">
        <f t="shared" si="22"/>
        <v>91716619.311720014</v>
      </c>
      <c r="H1217" s="2">
        <f t="shared" si="23"/>
        <v>0.20999999344348907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17031553</v>
      </c>
      <c r="D1218" s="1">
        <f>BILANCA!E241</f>
        <v>29213933.670000002</v>
      </c>
      <c r="E1218" s="1">
        <v>0</v>
      </c>
      <c r="F1218" s="1">
        <v>0</v>
      </c>
      <c r="G1218" s="2">
        <f t="shared" si="22"/>
        <v>17732963.779899999</v>
      </c>
      <c r="H1218" s="2">
        <f t="shared" si="23"/>
        <v>0.32999999821186066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17961815</v>
      </c>
      <c r="D1219" s="1">
        <f>BILANCA!E242</f>
        <v>17764471.199999999</v>
      </c>
      <c r="E1219" s="1">
        <v>0</v>
      </c>
      <c r="F1219" s="1">
        <v>0</v>
      </c>
      <c r="G1219" s="2">
        <f t="shared" si="22"/>
        <v>12623818.746399999</v>
      </c>
      <c r="H1219" s="2">
        <f t="shared" si="23"/>
        <v>0.19999999925494194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17961815</v>
      </c>
      <c r="D1220" s="1">
        <f>BILANCA!E243</f>
        <v>17764471.199999999</v>
      </c>
      <c r="E1220" s="1">
        <v>0</v>
      </c>
      <c r="F1220" s="1">
        <v>0</v>
      </c>
      <c r="G1220" s="2">
        <f t="shared" si="22"/>
        <v>12677309.503799999</v>
      </c>
      <c r="H1220" s="2">
        <f t="shared" si="23"/>
        <v>0.19999999925494194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55260791</v>
      </c>
      <c r="D1222" s="1">
        <f>BILANCA!E245</f>
        <v>51541812.780000009</v>
      </c>
      <c r="E1222" s="1">
        <v>0</v>
      </c>
      <c r="F1222" s="1">
        <v>0</v>
      </c>
      <c r="G1222" s="2">
        <f t="shared" si="22"/>
        <v>37844315.557840005</v>
      </c>
      <c r="H1222" s="2">
        <f t="shared" si="23"/>
        <v>0.21999999135732651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60176450</v>
      </c>
      <c r="D1223" s="1">
        <f>BILANCA!E246</f>
        <v>68541909.520000011</v>
      </c>
      <c r="E1223" s="1">
        <v>0</v>
      </c>
      <c r="F1223" s="1">
        <v>0</v>
      </c>
      <c r="G1223" s="2">
        <f t="shared" si="22"/>
        <v>47342464.569600001</v>
      </c>
      <c r="H1223" s="2">
        <f t="shared" si="23"/>
        <v>0.47999998927116394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52181125</v>
      </c>
      <c r="D1224" s="1">
        <f>BILANCA!E247</f>
        <v>68541909.520000011</v>
      </c>
      <c r="E1224" s="1">
        <v>0</v>
      </c>
      <c r="F1224" s="1">
        <v>0</v>
      </c>
      <c r="G1224" s="2">
        <f t="shared" si="22"/>
        <v>45612851.513640001</v>
      </c>
      <c r="H1224" s="2">
        <f t="shared" si="23"/>
        <v>0.47999998927116394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7995325</v>
      </c>
      <c r="D1226" s="1">
        <f>BILANCA!E249</f>
        <v>0</v>
      </c>
      <c r="E1226" s="1">
        <v>0</v>
      </c>
      <c r="F1226" s="1">
        <v>0</v>
      </c>
      <c r="G1226" s="2">
        <f t="shared" si="22"/>
        <v>1942863.9749999999</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4915659</v>
      </c>
      <c r="D1227" s="1">
        <f>BILANCA!E250</f>
        <v>17000096.740000002</v>
      </c>
      <c r="E1227" s="1">
        <v>0</v>
      </c>
      <c r="F1227" s="1">
        <v>0</v>
      </c>
      <c r="G1227" s="2">
        <f t="shared" si="22"/>
        <v>9495468.0051200017</v>
      </c>
      <c r="H1227" s="2">
        <f t="shared" si="23"/>
        <v>0.25999999791383743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4915659</v>
      </c>
      <c r="D1229" s="1">
        <f>BILANCA!E252</f>
        <v>5831779.6899999995</v>
      </c>
      <c r="E1229" s="1">
        <v>0</v>
      </c>
      <c r="F1229" s="1">
        <v>0</v>
      </c>
      <c r="G1229" s="2">
        <f t="shared" si="22"/>
        <v>4078487.7214799998</v>
      </c>
      <c r="H1229" s="2">
        <f t="shared" si="23"/>
        <v>0.31000000052154064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11168317.050000001</v>
      </c>
      <c r="E1230" s="1">
        <v>0</v>
      </c>
      <c r="F1230" s="1">
        <v>0</v>
      </c>
      <c r="G1230" s="2">
        <f t="shared" si="22"/>
        <v>5517148.6227000002</v>
      </c>
      <c r="H1230" s="2">
        <f t="shared" si="23"/>
        <v>5.000000074505806E-2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4410052</v>
      </c>
      <c r="D1232" s="1">
        <f>BILANCA!E255</f>
        <v>4775210.07</v>
      </c>
      <c r="E1232" s="1">
        <v>0</v>
      </c>
      <c r="F1232" s="1">
        <v>0</v>
      </c>
      <c r="G1232" s="2">
        <f t="shared" si="22"/>
        <v>3476157.5628599999</v>
      </c>
      <c r="H1232" s="2">
        <f t="shared" si="23"/>
        <v>7.0000000298023224E-2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63288</v>
      </c>
      <c r="D1233" s="1">
        <f>BILANCA!E256</f>
        <v>0</v>
      </c>
      <c r="E1233" s="1">
        <v>0</v>
      </c>
      <c r="F1233" s="1">
        <v>0</v>
      </c>
      <c r="G1233" s="2">
        <f t="shared" si="22"/>
        <v>15822</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597708289</v>
      </c>
      <c r="D1236" s="1">
        <f>BILANCA!E259</f>
        <v>554525217.87</v>
      </c>
      <c r="E1236" s="1">
        <v>0</v>
      </c>
      <c r="F1236" s="1">
        <v>0</v>
      </c>
      <c r="G1236" s="2">
        <f t="shared" si="22"/>
        <v>431809957.35922003</v>
      </c>
      <c r="H1236" s="2">
        <f t="shared" si="23"/>
        <v>0.12999999523162842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597708289</v>
      </c>
      <c r="D1237" s="1">
        <f>BILANCA!E260</f>
        <v>554525217.87</v>
      </c>
      <c r="E1237" s="1">
        <v>0</v>
      </c>
      <c r="F1237" s="1">
        <v>0</v>
      </c>
      <c r="G1237" s="2">
        <f t="shared" si="22"/>
        <v>433516716.08395994</v>
      </c>
      <c r="H1237" s="2">
        <f t="shared" si="23"/>
        <v>0.12999999523162842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8537400</v>
      </c>
      <c r="D1238" s="1">
        <f>BILANCA!E262</f>
        <v>8467918.0800000001</v>
      </c>
      <c r="E1238" s="1">
        <v>0</v>
      </c>
      <c r="F1238" s="1">
        <v>0</v>
      </c>
      <c r="G1238" s="2">
        <f t="shared" si="22"/>
        <v>6495675.2208000002</v>
      </c>
      <c r="H1238" s="2">
        <f t="shared" si="23"/>
        <v>8.0000000074505806E-2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5210334</v>
      </c>
      <c r="D1239" s="1">
        <f>BILANCA!E263</f>
        <v>4960333.67</v>
      </c>
      <c r="E1239" s="1">
        <v>0</v>
      </c>
      <c r="F1239" s="1">
        <v>0</v>
      </c>
      <c r="G1239" s="2">
        <f t="shared" si="22"/>
        <v>3873536.3430399997</v>
      </c>
      <c r="H1239" s="2">
        <f t="shared" si="23"/>
        <v>0.33000000007450581</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3545778</v>
      </c>
      <c r="D1240" s="1">
        <f>BILANCA!E264</f>
        <v>3459867.04</v>
      </c>
      <c r="E1240" s="1">
        <v>0</v>
      </c>
      <c r="F1240" s="1">
        <v>0</v>
      </c>
      <c r="G1240" s="2">
        <f t="shared" si="22"/>
        <v>2689636.6045599999</v>
      </c>
      <c r="H1240" s="2">
        <f t="shared" si="23"/>
        <v>4.0000000037252903E-2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2852076</v>
      </c>
      <c r="D1241" s="1">
        <f>BILANCA!E265</f>
        <v>3218340.16</v>
      </c>
      <c r="E1241" s="1">
        <v>0</v>
      </c>
      <c r="F1241" s="1">
        <v>0</v>
      </c>
      <c r="G1241" s="2">
        <f t="shared" si="22"/>
        <v>2396499.1305600004</v>
      </c>
      <c r="H1241" s="2">
        <f t="shared" si="23"/>
        <v>0.16000000014901161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63288</v>
      </c>
      <c r="D1242" s="1">
        <f>BILANCA!E266</f>
        <v>0</v>
      </c>
      <c r="E1242" s="1">
        <v>0</v>
      </c>
      <c r="F1242" s="1">
        <v>0</v>
      </c>
      <c r="G1242" s="2">
        <f t="shared" ref="G1242:G1479" si="24">B1242/1000*C1242+B1242/500*D1242</f>
        <v>16391.592000000001</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43831</v>
      </c>
      <c r="D1244" s="1">
        <f>BILANCA!E268</f>
        <v>9915.6200000000008</v>
      </c>
      <c r="E1244" s="1">
        <v>0</v>
      </c>
      <c r="F1244" s="1">
        <v>0</v>
      </c>
      <c r="G1244" s="2">
        <f t="shared" si="24"/>
        <v>16615.844639999999</v>
      </c>
      <c r="H1244" s="2">
        <f t="shared" si="23"/>
        <v>0.37999999999919964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1150</v>
      </c>
      <c r="D1245" s="1">
        <f>BILANCA!E269</f>
        <v>1550</v>
      </c>
      <c r="E1245" s="1">
        <v>0</v>
      </c>
      <c r="F1245" s="1">
        <v>0</v>
      </c>
      <c r="G1245" s="2">
        <f t="shared" si="24"/>
        <v>1113.5</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2107423</v>
      </c>
      <c r="D1247" s="1">
        <f>BILANCA!E271</f>
        <v>1779309.52</v>
      </c>
      <c r="E1247" s="1">
        <v>0</v>
      </c>
      <c r="F1247" s="1">
        <v>0</v>
      </c>
      <c r="G1247" s="2">
        <f t="shared" si="24"/>
        <v>1495835.0985600001</v>
      </c>
      <c r="H1247" s="2">
        <f t="shared" si="23"/>
        <v>0.47999999998137355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34094</v>
      </c>
      <c r="D1249" s="1">
        <f>BILANCA!E273</f>
        <v>72987.91</v>
      </c>
      <c r="E1249" s="1">
        <v>0</v>
      </c>
      <c r="F1249" s="1">
        <v>0</v>
      </c>
      <c r="G1249" s="2">
        <f t="shared" si="24"/>
        <v>47898.572120000004</v>
      </c>
      <c r="H1249" s="2">
        <f t="shared" si="23"/>
        <v>8.999999999650754E-2</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177565</v>
      </c>
      <c r="D1263" s="1">
        <f>BILANCA!E287</f>
        <v>177565</v>
      </c>
      <c r="E1263" s="1">
        <v>0</v>
      </c>
      <c r="F1263" s="1">
        <v>0</v>
      </c>
      <c r="G1263" s="2">
        <f t="shared" si="24"/>
        <v>149154.6</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12865366</v>
      </c>
      <c r="D1264" s="1">
        <f>BILANCA!E288</f>
        <v>13356918.470000001</v>
      </c>
      <c r="E1264" s="1">
        <v>0</v>
      </c>
      <c r="F1264" s="1">
        <v>0</v>
      </c>
      <c r="G1264" s="2">
        <f t="shared" si="24"/>
        <v>11121756.026140001</v>
      </c>
      <c r="H1264" s="2">
        <f t="shared" si="23"/>
        <v>0.47000000067055225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297191</v>
      </c>
      <c r="D1266" s="1">
        <f>BILANCA!E290</f>
        <v>1089281.3</v>
      </c>
      <c r="E1266" s="1">
        <v>0</v>
      </c>
      <c r="F1266" s="1">
        <v>0</v>
      </c>
      <c r="G1266" s="2">
        <f t="shared" si="24"/>
        <v>700638.26879999996</v>
      </c>
      <c r="H1266" s="2">
        <f t="shared" si="23"/>
        <v>0.30000000004656613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14288177</v>
      </c>
      <c r="D1270" s="1">
        <f>BILANCA!E294</f>
        <v>14091049.59</v>
      </c>
      <c r="E1270" s="1">
        <v>0</v>
      </c>
      <c r="F1270" s="1">
        <v>0</v>
      </c>
      <c r="G1270" s="2">
        <f t="shared" si="24"/>
        <v>12188969.263659999</v>
      </c>
      <c r="H1270" s="2">
        <f t="shared" si="23"/>
        <v>0.41000000014901161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615</v>
      </c>
      <c r="D1271" s="1">
        <f>BILANCA!E295</f>
        <v>615.4</v>
      </c>
      <c r="E1271" s="1">
        <v>0</v>
      </c>
      <c r="F1271" s="1">
        <v>0</v>
      </c>
      <c r="G1271" s="2">
        <f t="shared" si="24"/>
        <v>531.59039999999993</v>
      </c>
      <c r="H1271" s="2">
        <f t="shared" si="23"/>
        <v>0.39999999999997726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3201139</v>
      </c>
      <c r="D1272" s="1">
        <f>BILANCA!E296</f>
        <v>2869347.76</v>
      </c>
      <c r="E1272" s="1">
        <v>0</v>
      </c>
      <c r="F1272" s="1">
        <v>0</v>
      </c>
      <c r="G1272" s="2">
        <f t="shared" si="24"/>
        <v>2583612.1762799998</v>
      </c>
      <c r="H1272" s="2">
        <f t="shared" si="23"/>
        <v>0.24000000022351742</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128487</v>
      </c>
      <c r="D1273" s="1">
        <f>BILANCA!E297</f>
        <v>85601.5</v>
      </c>
      <c r="E1273" s="1">
        <v>0</v>
      </c>
      <c r="F1273" s="1">
        <v>0</v>
      </c>
      <c r="G1273" s="2">
        <f t="shared" si="24"/>
        <v>86910.099999999991</v>
      </c>
      <c r="H1273" s="2">
        <f t="shared" si="23"/>
        <v>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4149239</v>
      </c>
      <c r="D1274" s="1">
        <f>BILANCA!E298</f>
        <v>3793422.96</v>
      </c>
      <c r="E1274" s="1">
        <v>0</v>
      </c>
      <c r="F1274" s="1">
        <v>0</v>
      </c>
      <c r="G1274" s="2">
        <f t="shared" si="24"/>
        <v>3415200.71172</v>
      </c>
      <c r="H1274" s="2">
        <f t="shared" si="23"/>
        <v>4.0000000037252903E-2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4230.93</v>
      </c>
      <c r="E1276" s="1">
        <v>0</v>
      </c>
      <c r="F1276" s="1">
        <v>0</v>
      </c>
      <c r="G1276" s="2">
        <f t="shared" si="24"/>
        <v>2479.3249799999999</v>
      </c>
      <c r="H1276" s="2">
        <f t="shared" si="23"/>
        <v>6.9999999999708962E-2</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48118474</v>
      </c>
      <c r="D1299" s="6">
        <f>'RAS-funkcijski'!E5</f>
        <v>46987412.100000001</v>
      </c>
      <c r="E1299" s="6">
        <v>0</v>
      </c>
      <c r="F1299" s="6">
        <v>0</v>
      </c>
      <c r="G1299" s="7">
        <f t="shared" si="24"/>
        <v>142093.29820000002</v>
      </c>
      <c r="H1299" s="7">
        <f t="shared" si="23"/>
        <v>0.10000000149011612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7562392</v>
      </c>
      <c r="D1300" s="1">
        <f>'RAS-funkcijski'!E6</f>
        <v>2793799.31</v>
      </c>
      <c r="E1300" s="1">
        <v>0</v>
      </c>
      <c r="F1300" s="1">
        <v>0</v>
      </c>
      <c r="G1300" s="2">
        <f t="shared" si="24"/>
        <v>26299.981240000001</v>
      </c>
      <c r="H1300" s="2">
        <f t="shared" si="23"/>
        <v>0.31000000005587935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7562392</v>
      </c>
      <c r="D1301" s="1">
        <f>'RAS-funkcijski'!E7</f>
        <v>2793799.31</v>
      </c>
      <c r="E1301" s="1">
        <v>0</v>
      </c>
      <c r="F1301" s="1">
        <v>0</v>
      </c>
      <c r="G1301" s="2">
        <f t="shared" si="24"/>
        <v>39449.971860000005</v>
      </c>
      <c r="H1301" s="2">
        <f t="shared" si="23"/>
        <v>0.31000000005587935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40442986</v>
      </c>
      <c r="D1307" s="1">
        <f>'RAS-funkcijski'!E13</f>
        <v>43619944.469999999</v>
      </c>
      <c r="E1307" s="1">
        <v>0</v>
      </c>
      <c r="F1307" s="1">
        <v>0</v>
      </c>
      <c r="G1307" s="2">
        <f t="shared" si="24"/>
        <v>1149145.8744599998</v>
      </c>
      <c r="H1307" s="2">
        <f t="shared" si="23"/>
        <v>0.4699999988079071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36708611</v>
      </c>
      <c r="D1308" s="1">
        <f>'RAS-funkcijski'!E14</f>
        <v>39952174.990000002</v>
      </c>
      <c r="E1308" s="1">
        <v>0</v>
      </c>
      <c r="F1308" s="1">
        <v>0</v>
      </c>
      <c r="G1308" s="2">
        <f t="shared" si="24"/>
        <v>1166129.6098000002</v>
      </c>
      <c r="H1308" s="2">
        <f t="shared" si="23"/>
        <v>9.9999979138374329E-3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2169466</v>
      </c>
      <c r="D1309" s="1">
        <f>'RAS-funkcijski'!E15</f>
        <v>0</v>
      </c>
      <c r="E1309" s="1">
        <v>0</v>
      </c>
      <c r="F1309" s="1">
        <v>0</v>
      </c>
      <c r="G1309" s="2">
        <f t="shared" si="24"/>
        <v>23864.126</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1564909</v>
      </c>
      <c r="D1310" s="1">
        <f>'RAS-funkcijski'!E16</f>
        <v>3667769.48</v>
      </c>
      <c r="E1310" s="1">
        <v>0</v>
      </c>
      <c r="F1310" s="1">
        <v>0</v>
      </c>
      <c r="G1310" s="2">
        <f t="shared" si="24"/>
        <v>106805.37552</v>
      </c>
      <c r="H1310" s="2">
        <f t="shared" si="23"/>
        <v>0.47999999998137355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12984</v>
      </c>
      <c r="D1313" s="1">
        <f>'RAS-funkcijski'!E19</f>
        <v>434201.01</v>
      </c>
      <c r="E1313" s="1">
        <v>0</v>
      </c>
      <c r="F1313" s="1">
        <v>0</v>
      </c>
      <c r="G1313" s="2">
        <f t="shared" si="24"/>
        <v>13220.790300000001</v>
      </c>
      <c r="H1313" s="2">
        <f t="shared" si="23"/>
        <v>1.0000000009313226E-2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100112</v>
      </c>
      <c r="D1314" s="1">
        <f>'RAS-funkcijski'!E20</f>
        <v>139467.31</v>
      </c>
      <c r="E1314" s="1">
        <v>0</v>
      </c>
      <c r="F1314" s="1">
        <v>0</v>
      </c>
      <c r="G1314" s="2">
        <f t="shared" si="24"/>
        <v>6064.7459200000003</v>
      </c>
      <c r="H1314" s="2">
        <f t="shared" si="23"/>
        <v>0.30999999999767169</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641054</v>
      </c>
      <c r="D1316" s="1">
        <f>'RAS-funkcijski'!E22</f>
        <v>661392.27</v>
      </c>
      <c r="E1316" s="1">
        <v>0</v>
      </c>
      <c r="F1316" s="1">
        <v>0</v>
      </c>
      <c r="G1316" s="2">
        <f t="shared" si="24"/>
        <v>35349.093719999997</v>
      </c>
      <c r="H1316" s="2">
        <f t="shared" si="23"/>
        <v>0.27000000001862645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106259</v>
      </c>
      <c r="D1318" s="1">
        <f>'RAS-funkcijski'!E24</f>
        <v>31407.74</v>
      </c>
      <c r="E1318" s="1">
        <v>0</v>
      </c>
      <c r="F1318" s="1">
        <v>0</v>
      </c>
      <c r="G1318" s="2">
        <f t="shared" si="24"/>
        <v>3381.4895999999999</v>
      </c>
      <c r="H1318" s="2">
        <f t="shared" si="23"/>
        <v>0.25999999999839929</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534795</v>
      </c>
      <c r="D1321" s="1">
        <f>'RAS-funkcijski'!E27</f>
        <v>629984.53</v>
      </c>
      <c r="E1321" s="1">
        <v>0</v>
      </c>
      <c r="F1321" s="1">
        <v>0</v>
      </c>
      <c r="G1321" s="2">
        <f t="shared" si="24"/>
        <v>41279.573380000002</v>
      </c>
      <c r="H1321" s="2">
        <f t="shared" si="23"/>
        <v>0.46999999997206032</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1583711</v>
      </c>
      <c r="D1322" s="1">
        <f>'RAS-funkcijski'!E28</f>
        <v>2087048.46</v>
      </c>
      <c r="E1322" s="1">
        <v>0</v>
      </c>
      <c r="F1322" s="1">
        <v>0</v>
      </c>
      <c r="G1322" s="2">
        <f t="shared" si="24"/>
        <v>138187.39007999998</v>
      </c>
      <c r="H1322" s="2">
        <f t="shared" si="23"/>
        <v>0.4599999999627471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1211403</v>
      </c>
      <c r="D1324" s="1">
        <f>'RAS-funkcijski'!E30</f>
        <v>1527262.5</v>
      </c>
      <c r="E1324" s="1">
        <v>0</v>
      </c>
      <c r="F1324" s="1">
        <v>0</v>
      </c>
      <c r="G1324" s="2">
        <f t="shared" si="24"/>
        <v>110914.128</v>
      </c>
      <c r="H1324" s="2">
        <f t="shared" si="23"/>
        <v>0.5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44617</v>
      </c>
      <c r="D1327" s="1">
        <f>'RAS-funkcijski'!E33</f>
        <v>169121.02</v>
      </c>
      <c r="E1327" s="1">
        <v>0</v>
      </c>
      <c r="F1327" s="1">
        <v>0</v>
      </c>
      <c r="G1327" s="2">
        <f t="shared" si="24"/>
        <v>11102.91216</v>
      </c>
      <c r="H1327" s="2">
        <f t="shared" si="23"/>
        <v>1.9999999989522621E-2</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327691</v>
      </c>
      <c r="D1328" s="1">
        <f>'RAS-funkcijski'!E34</f>
        <v>390664.94</v>
      </c>
      <c r="E1328" s="1">
        <v>0</v>
      </c>
      <c r="F1328" s="1">
        <v>0</v>
      </c>
      <c r="G1328" s="2">
        <f t="shared" si="24"/>
        <v>33270.626399999994</v>
      </c>
      <c r="H1328" s="2">
        <f t="shared" si="23"/>
        <v>5.9999999997671694E-2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12255243</v>
      </c>
      <c r="D1329" s="1">
        <f>'RAS-funkcijski'!E35</f>
        <v>28610529.670000002</v>
      </c>
      <c r="E1329" s="1">
        <v>0</v>
      </c>
      <c r="F1329" s="1">
        <v>0</v>
      </c>
      <c r="G1329" s="2">
        <f t="shared" si="24"/>
        <v>2153765.3725399999</v>
      </c>
      <c r="H1329" s="2">
        <f t="shared" si="23"/>
        <v>0.32999999821186066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6864676</v>
      </c>
      <c r="D1333" s="1">
        <f>'RAS-funkcijski'!E39</f>
        <v>23495455.739999998</v>
      </c>
      <c r="E1333" s="1">
        <v>0</v>
      </c>
      <c r="F1333" s="1">
        <v>0</v>
      </c>
      <c r="G1333" s="2">
        <f t="shared" si="24"/>
        <v>1884945.5618000003</v>
      </c>
      <c r="H1333" s="2">
        <f t="shared" si="23"/>
        <v>0.26000000163912773</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6688580</v>
      </c>
      <c r="D1334" s="1">
        <f>'RAS-funkcijski'!E40</f>
        <v>23133333.469999999</v>
      </c>
      <c r="E1334" s="1">
        <v>0</v>
      </c>
      <c r="F1334" s="1">
        <v>0</v>
      </c>
      <c r="G1334" s="2">
        <f t="shared" si="24"/>
        <v>1906388.8898399996</v>
      </c>
      <c r="H1334" s="2">
        <f t="shared" si="23"/>
        <v>0.4699999988079071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176096</v>
      </c>
      <c r="D1336" s="1">
        <f>'RAS-funkcijski'!E42</f>
        <v>362122.27</v>
      </c>
      <c r="E1336" s="1">
        <v>0</v>
      </c>
      <c r="F1336" s="1">
        <v>0</v>
      </c>
      <c r="G1336" s="2">
        <f t="shared" si="24"/>
        <v>34212.940519999996</v>
      </c>
      <c r="H1336" s="2">
        <f t="shared" si="23"/>
        <v>0.27000000001862645</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71151.78</v>
      </c>
      <c r="E1337" s="1">
        <v>0</v>
      </c>
      <c r="F1337" s="1">
        <v>0</v>
      </c>
      <c r="G1337" s="2">
        <f t="shared" si="24"/>
        <v>5549.8388400000003</v>
      </c>
      <c r="H1337" s="2">
        <f t="shared" si="23"/>
        <v>0.22000000000116415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71151.78</v>
      </c>
      <c r="E1343" s="1">
        <v>0</v>
      </c>
      <c r="F1343" s="1">
        <v>0</v>
      </c>
      <c r="G1343" s="2">
        <f t="shared" si="24"/>
        <v>6403.6601999999993</v>
      </c>
      <c r="H1343" s="2">
        <f t="shared" si="27"/>
        <v>0.22000000000116415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2310</v>
      </c>
      <c r="D1344" s="1">
        <f>'RAS-funkcijski'!E50</f>
        <v>3755.27</v>
      </c>
      <c r="E1344" s="1">
        <v>0</v>
      </c>
      <c r="F1344" s="1">
        <v>0</v>
      </c>
      <c r="G1344" s="2">
        <f t="shared" si="24"/>
        <v>451.74484000000001</v>
      </c>
      <c r="H1344" s="2">
        <f t="shared" si="27"/>
        <v>0.26999999999998181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2310</v>
      </c>
      <c r="D1347" s="1">
        <f>'RAS-funkcijski'!E53</f>
        <v>3755.27</v>
      </c>
      <c r="E1347" s="1">
        <v>0</v>
      </c>
      <c r="F1347" s="1">
        <v>0</v>
      </c>
      <c r="G1347" s="2">
        <f t="shared" si="24"/>
        <v>481.20645999999999</v>
      </c>
      <c r="H1347" s="2">
        <f t="shared" si="27"/>
        <v>0.26999999999998181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90574</v>
      </c>
      <c r="D1348" s="1">
        <f>'RAS-funkcijski'!E54</f>
        <v>85705.94</v>
      </c>
      <c r="E1348" s="1">
        <v>0</v>
      </c>
      <c r="F1348" s="1">
        <v>0</v>
      </c>
      <c r="G1348" s="2">
        <f t="shared" si="24"/>
        <v>13099.294000000002</v>
      </c>
      <c r="H1348" s="2">
        <f t="shared" si="27"/>
        <v>5.9999999997671694E-2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90574</v>
      </c>
      <c r="D1349" s="1">
        <f>'RAS-funkcijski'!E55</f>
        <v>85705.94</v>
      </c>
      <c r="E1349" s="1">
        <v>0</v>
      </c>
      <c r="F1349" s="1">
        <v>0</v>
      </c>
      <c r="G1349" s="2">
        <f t="shared" si="24"/>
        <v>13361.279879999998</v>
      </c>
      <c r="H1349" s="2">
        <f t="shared" si="27"/>
        <v>5.9999999997671694E-2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5297683</v>
      </c>
      <c r="D1355" s="1">
        <f>'RAS-funkcijski'!E61</f>
        <v>4954460.9400000004</v>
      </c>
      <c r="E1355" s="1">
        <v>0</v>
      </c>
      <c r="F1355" s="1">
        <v>0</v>
      </c>
      <c r="G1355" s="2">
        <f t="shared" si="24"/>
        <v>866776.47816000006</v>
      </c>
      <c r="H1355" s="2">
        <f t="shared" si="27"/>
        <v>5.9999999590218067E-2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1545915</v>
      </c>
      <c r="D1358" s="1">
        <f>'RAS-funkcijski'!E64</f>
        <v>1950486.36</v>
      </c>
      <c r="E1358" s="1">
        <v>0</v>
      </c>
      <c r="F1358" s="1">
        <v>0</v>
      </c>
      <c r="G1358" s="2">
        <f t="shared" si="24"/>
        <v>326813.26319999999</v>
      </c>
      <c r="H1358" s="2">
        <f t="shared" si="27"/>
        <v>0.36000000010244548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3751768</v>
      </c>
      <c r="D1359" s="1">
        <f>'RAS-funkcijski'!E65</f>
        <v>3003974.58</v>
      </c>
      <c r="E1359" s="1">
        <v>0</v>
      </c>
      <c r="F1359" s="1">
        <v>0</v>
      </c>
      <c r="G1359" s="2">
        <f t="shared" si="24"/>
        <v>595342.74676000001</v>
      </c>
      <c r="H1359" s="2">
        <f t="shared" si="27"/>
        <v>0.41999999992549419</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425651</v>
      </c>
      <c r="D1369" s="1">
        <f>'RAS-funkcijski'!E75</f>
        <v>838224.38</v>
      </c>
      <c r="E1369" s="1">
        <v>0</v>
      </c>
      <c r="F1369" s="1">
        <v>0</v>
      </c>
      <c r="G1369" s="2">
        <f t="shared" si="24"/>
        <v>149249.08296</v>
      </c>
      <c r="H1369" s="2">
        <f t="shared" si="27"/>
        <v>0.38000000000465661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297088</v>
      </c>
      <c r="D1370" s="1">
        <f>'RAS-funkcijski'!E76</f>
        <v>405824.38</v>
      </c>
      <c r="E1370" s="1">
        <v>0</v>
      </c>
      <c r="F1370" s="1">
        <v>0</v>
      </c>
      <c r="G1370" s="2">
        <f t="shared" si="24"/>
        <v>79829.046719999998</v>
      </c>
      <c r="H1370" s="2">
        <f t="shared" si="27"/>
        <v>0.38000000000465661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53563</v>
      </c>
      <c r="D1372" s="1">
        <f>'RAS-funkcijski'!E78</f>
        <v>352400</v>
      </c>
      <c r="E1372" s="1">
        <v>0</v>
      </c>
      <c r="F1372" s="1">
        <v>0</v>
      </c>
      <c r="G1372" s="2">
        <f t="shared" si="24"/>
        <v>56118.861999999994</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30000</v>
      </c>
      <c r="D1373" s="1">
        <f>'RAS-funkcijski'!E79</f>
        <v>35000</v>
      </c>
      <c r="E1373" s="1">
        <v>0</v>
      </c>
      <c r="F1373" s="1">
        <v>0</v>
      </c>
      <c r="G1373" s="2">
        <f t="shared" si="24"/>
        <v>7500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45000</v>
      </c>
      <c r="D1375" s="1">
        <f>'RAS-funkcijski'!E81</f>
        <v>45000</v>
      </c>
      <c r="E1375" s="1">
        <v>0</v>
      </c>
      <c r="F1375" s="1">
        <v>0</v>
      </c>
      <c r="G1375" s="2">
        <f t="shared" si="24"/>
        <v>10395</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1483813</v>
      </c>
      <c r="D1376" s="1">
        <f>'RAS-funkcijski'!E82</f>
        <v>4545576.55</v>
      </c>
      <c r="E1376" s="1">
        <v>0</v>
      </c>
      <c r="F1376" s="1">
        <v>0</v>
      </c>
      <c r="G1376" s="2">
        <f t="shared" si="24"/>
        <v>824847.3557999999</v>
      </c>
      <c r="H1376" s="2">
        <f t="shared" si="27"/>
        <v>0.45000000018626451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1483813</v>
      </c>
      <c r="D1378" s="1">
        <f>'RAS-funkcijski'!E84</f>
        <v>4545576.55</v>
      </c>
      <c r="E1378" s="1">
        <v>0</v>
      </c>
      <c r="F1378" s="1">
        <v>0</v>
      </c>
      <c r="G1378" s="2">
        <f t="shared" si="24"/>
        <v>845997.28800000006</v>
      </c>
      <c r="H1378" s="2">
        <f t="shared" si="27"/>
        <v>0.45000000018626451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1664367</v>
      </c>
      <c r="D1383" s="1">
        <f>'RAS-funkcijski'!E89</f>
        <v>1013084.35</v>
      </c>
      <c r="E1383" s="1">
        <v>0</v>
      </c>
      <c r="F1383" s="1">
        <v>0</v>
      </c>
      <c r="G1383" s="2">
        <f t="shared" si="24"/>
        <v>313695.53450000001</v>
      </c>
      <c r="H1383" s="2">
        <f t="shared" si="27"/>
        <v>0.34999999997671694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18000</v>
      </c>
      <c r="D1388" s="1">
        <f>'RAS-funkcijski'!E94</f>
        <v>18000</v>
      </c>
      <c r="E1388" s="1">
        <v>0</v>
      </c>
      <c r="F1388" s="1">
        <v>0</v>
      </c>
      <c r="G1388" s="2">
        <f t="shared" si="24"/>
        <v>4860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18000</v>
      </c>
      <c r="D1389" s="1">
        <f>'RAS-funkcijski'!E95</f>
        <v>18000</v>
      </c>
      <c r="E1389" s="1">
        <v>0</v>
      </c>
      <c r="F1389" s="1">
        <v>0</v>
      </c>
      <c r="G1389" s="2">
        <f t="shared" si="24"/>
        <v>4914</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471209</v>
      </c>
      <c r="D1398" s="1">
        <f>'RAS-funkcijski'!E104</f>
        <v>434525.35</v>
      </c>
      <c r="E1398" s="1">
        <v>0</v>
      </c>
      <c r="F1398" s="1">
        <v>0</v>
      </c>
      <c r="G1398" s="2">
        <f t="shared" si="24"/>
        <v>134025.97</v>
      </c>
      <c r="H1398" s="2">
        <f t="shared" si="27"/>
        <v>0.34999999997671694</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414820</v>
      </c>
      <c r="D1399" s="1">
        <f>'RAS-funkcijski'!E105</f>
        <v>414698.53</v>
      </c>
      <c r="E1399" s="1">
        <v>0</v>
      </c>
      <c r="F1399" s="1">
        <v>0</v>
      </c>
      <c r="G1399" s="2">
        <f t="shared" si="24"/>
        <v>125665.92306</v>
      </c>
      <c r="H1399" s="2">
        <f t="shared" si="27"/>
        <v>0.46999999997206032</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760338</v>
      </c>
      <c r="D1400" s="1">
        <f>'RAS-funkcijski'!E106</f>
        <v>145860.47</v>
      </c>
      <c r="E1400" s="1">
        <v>0</v>
      </c>
      <c r="F1400" s="1">
        <v>0</v>
      </c>
      <c r="G1400" s="2">
        <f t="shared" si="24"/>
        <v>107310.01187999999</v>
      </c>
      <c r="H1400" s="2">
        <f t="shared" si="27"/>
        <v>0.47000000000116415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2198000</v>
      </c>
      <c r="D1401" s="1">
        <f>'RAS-funkcijski'!E107</f>
        <v>2735500</v>
      </c>
      <c r="E1401" s="1">
        <v>0</v>
      </c>
      <c r="F1401" s="1">
        <v>0</v>
      </c>
      <c r="G1401" s="2">
        <f t="shared" si="24"/>
        <v>789907</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1348000</v>
      </c>
      <c r="D1402" s="1">
        <f>'RAS-funkcijski'!E108</f>
        <v>1837500</v>
      </c>
      <c r="E1402" s="1">
        <v>0</v>
      </c>
      <c r="F1402" s="1">
        <v>0</v>
      </c>
      <c r="G1402" s="2">
        <f t="shared" si="24"/>
        <v>522392</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850000</v>
      </c>
      <c r="D1403" s="1">
        <f>'RAS-funkcijski'!E109</f>
        <v>898000</v>
      </c>
      <c r="E1403" s="1">
        <v>0</v>
      </c>
      <c r="F1403" s="1">
        <v>0</v>
      </c>
      <c r="G1403" s="2">
        <f t="shared" si="24"/>
        <v>277830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67819900</v>
      </c>
      <c r="D1408" s="1">
        <f>'RAS-funkcijski'!E114</f>
        <v>77905813.140000001</v>
      </c>
      <c r="E1408" s="1">
        <v>0</v>
      </c>
      <c r="F1408" s="1">
        <v>0</v>
      </c>
      <c r="G1408" s="2">
        <f t="shared" si="24"/>
        <v>24599467.890799999</v>
      </c>
      <c r="H1408" s="2">
        <f t="shared" si="27"/>
        <v>0.14000000059604645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16488150</v>
      </c>
      <c r="D1409" s="1">
        <f>'RAS-funkcijski'!E115</f>
        <v>17912190.829999998</v>
      </c>
      <c r="E1409" s="1">
        <v>0</v>
      </c>
      <c r="F1409" s="1">
        <v>0</v>
      </c>
      <c r="G1409" s="2">
        <f t="shared" si="24"/>
        <v>5806691.0142599996</v>
      </c>
      <c r="H1409" s="2">
        <f t="shared" si="27"/>
        <v>0.17000000178813934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16488150</v>
      </c>
      <c r="D1411" s="1">
        <f>'RAS-funkcijski'!E117</f>
        <v>17912190.829999998</v>
      </c>
      <c r="E1411" s="1">
        <v>0</v>
      </c>
      <c r="F1411" s="1">
        <v>0</v>
      </c>
      <c r="G1411" s="2">
        <f t="shared" si="24"/>
        <v>5911316.0775799993</v>
      </c>
      <c r="H1411" s="2">
        <f t="shared" si="27"/>
        <v>0.17000000178813934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339556</v>
      </c>
      <c r="D1412" s="1">
        <f>'RAS-funkcijski'!E118</f>
        <v>1904803.94</v>
      </c>
      <c r="E1412" s="1">
        <v>0</v>
      </c>
      <c r="F1412" s="1">
        <v>0</v>
      </c>
      <c r="G1412" s="2">
        <f t="shared" si="24"/>
        <v>473004.68232000002</v>
      </c>
      <c r="H1412" s="2">
        <f t="shared" si="27"/>
        <v>6.0000000055879354E-2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339556</v>
      </c>
      <c r="D1414" s="1">
        <f>'RAS-funkcijski'!E120</f>
        <v>1904803.94</v>
      </c>
      <c r="E1414" s="1">
        <v>0</v>
      </c>
      <c r="F1414" s="1">
        <v>0</v>
      </c>
      <c r="G1414" s="2">
        <f t="shared" si="24"/>
        <v>481303.01007999998</v>
      </c>
      <c r="H1414" s="2">
        <f t="shared" si="27"/>
        <v>6.0000000055879354E-2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250000</v>
      </c>
      <c r="D1416" s="1">
        <f>'RAS-funkcijski'!E122</f>
        <v>210000</v>
      </c>
      <c r="E1416" s="1">
        <v>0</v>
      </c>
      <c r="F1416" s="1">
        <v>0</v>
      </c>
      <c r="G1416" s="2">
        <f t="shared" si="24"/>
        <v>79060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250000</v>
      </c>
      <c r="D1418" s="1">
        <f>'RAS-funkcijski'!E124</f>
        <v>210000</v>
      </c>
      <c r="E1418" s="1">
        <v>0</v>
      </c>
      <c r="F1418" s="1">
        <v>0</v>
      </c>
      <c r="G1418" s="2">
        <f t="shared" si="24"/>
        <v>80400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41874</v>
      </c>
      <c r="D1419" s="1">
        <f>'RAS-funkcijski'!E125</f>
        <v>72452.820000000007</v>
      </c>
      <c r="E1419" s="1">
        <v>0</v>
      </c>
      <c r="F1419" s="1">
        <v>0</v>
      </c>
      <c r="G1419" s="2">
        <f t="shared" si="24"/>
        <v>22600.336440000003</v>
      </c>
      <c r="H1419" s="2">
        <f t="shared" si="27"/>
        <v>0.17999999999301508</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1992625</v>
      </c>
      <c r="D1420" s="1">
        <f>'RAS-funkcijski'!E126</f>
        <v>3053828.1</v>
      </c>
      <c r="E1420" s="1">
        <v>0</v>
      </c>
      <c r="F1420" s="1">
        <v>0</v>
      </c>
      <c r="G1420" s="2">
        <f t="shared" si="24"/>
        <v>988234.3064</v>
      </c>
      <c r="H1420" s="2">
        <f t="shared" si="27"/>
        <v>0.10000000009313226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109658</v>
      </c>
      <c r="D1421" s="1">
        <f>'RAS-funkcijski'!E127</f>
        <v>183834.66</v>
      </c>
      <c r="E1421" s="1">
        <v>0</v>
      </c>
      <c r="F1421" s="1">
        <v>0</v>
      </c>
      <c r="G1421" s="2">
        <f t="shared" si="24"/>
        <v>58711.26036</v>
      </c>
      <c r="H1421" s="2">
        <f t="shared" si="27"/>
        <v>0.33999999999650754</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48598037</v>
      </c>
      <c r="D1422" s="1">
        <f>'RAS-funkcijski'!E128</f>
        <v>54568702.789999999</v>
      </c>
      <c r="E1422" s="1">
        <v>0</v>
      </c>
      <c r="F1422" s="1">
        <v>0</v>
      </c>
      <c r="G1422" s="2">
        <f t="shared" si="24"/>
        <v>19559194.879919998</v>
      </c>
      <c r="H1422" s="2">
        <f t="shared" si="27"/>
        <v>0.21000000089406967</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5300524</v>
      </c>
      <c r="D1423" s="1">
        <f>'RAS-funkcijski'!E129</f>
        <v>4790119.95</v>
      </c>
      <c r="E1423" s="1">
        <v>0</v>
      </c>
      <c r="F1423" s="1">
        <v>0</v>
      </c>
      <c r="G1423" s="2">
        <f t="shared" si="24"/>
        <v>1860095.4875</v>
      </c>
      <c r="H1423" s="2">
        <f t="shared" si="27"/>
        <v>4.9999999813735485E-2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229000</v>
      </c>
      <c r="D1427" s="1">
        <f>'RAS-funkcijski'!E133</f>
        <v>229000</v>
      </c>
      <c r="E1427" s="1">
        <v>0</v>
      </c>
      <c r="F1427" s="1">
        <v>0</v>
      </c>
      <c r="G1427" s="2">
        <f t="shared" si="24"/>
        <v>88623</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3000</v>
      </c>
      <c r="D1431" s="1">
        <f>'RAS-funkcijski'!E137</f>
        <v>0</v>
      </c>
      <c r="E1431" s="1">
        <v>0</v>
      </c>
      <c r="F1431" s="1">
        <v>0</v>
      </c>
      <c r="G1431" s="2">
        <f t="shared" si="24"/>
        <v>399</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4063924</v>
      </c>
      <c r="D1432" s="1">
        <f>'RAS-funkcijski'!E138</f>
        <v>3578518.35</v>
      </c>
      <c r="E1432" s="1">
        <v>0</v>
      </c>
      <c r="F1432" s="1">
        <v>0</v>
      </c>
      <c r="G1432" s="2">
        <f t="shared" si="24"/>
        <v>1503608.7338</v>
      </c>
      <c r="H1432" s="2">
        <f t="shared" si="27"/>
        <v>0.35000000009313226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1004600</v>
      </c>
      <c r="D1434" s="1">
        <f>'RAS-funkcijski'!E140</f>
        <v>982601.6</v>
      </c>
      <c r="E1434" s="1">
        <v>0</v>
      </c>
      <c r="F1434" s="1">
        <v>0</v>
      </c>
      <c r="G1434" s="2">
        <f t="shared" si="24"/>
        <v>403893.2352</v>
      </c>
      <c r="H1434" s="2">
        <f t="shared" si="27"/>
        <v>0.40000000002328306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141490737</v>
      </c>
      <c r="D1435" s="13">
        <f>'RAS-funkcijski'!E141</f>
        <v>170174700.86999997</v>
      </c>
      <c r="E1435" s="13">
        <v>0</v>
      </c>
      <c r="F1435" s="13">
        <v>0</v>
      </c>
      <c r="G1435" s="14">
        <f t="shared" si="24"/>
        <v>66012099.007379994</v>
      </c>
      <c r="H1435" s="14">
        <f t="shared" si="27"/>
        <v>0.13000002503395081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804000</v>
      </c>
      <c r="D1436" s="6">
        <f>'P-VRIO'!E5</f>
        <v>107362.36</v>
      </c>
      <c r="E1436" s="6">
        <v>0</v>
      </c>
      <c r="F1436" s="6">
        <v>0</v>
      </c>
      <c r="G1436" s="7">
        <f t="shared" si="24"/>
        <v>1018.72472</v>
      </c>
      <c r="H1436" s="7">
        <f t="shared" si="27"/>
        <v>0.36000000000058208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804000</v>
      </c>
      <c r="D1437" s="1">
        <f>'P-VRIO'!E6</f>
        <v>0</v>
      </c>
      <c r="E1437" s="1">
        <v>0</v>
      </c>
      <c r="F1437" s="1">
        <v>0</v>
      </c>
      <c r="G1437" s="2">
        <f t="shared" si="24"/>
        <v>1608</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804000</v>
      </c>
      <c r="D1438" s="1">
        <f>'P-VRIO'!E7</f>
        <v>0</v>
      </c>
      <c r="E1438" s="1">
        <v>0</v>
      </c>
      <c r="F1438" s="1">
        <v>0</v>
      </c>
      <c r="G1438" s="2">
        <f t="shared" si="24"/>
        <v>2412</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130300</v>
      </c>
      <c r="D1439" s="1">
        <f>'P-VRIO'!E8</f>
        <v>0</v>
      </c>
      <c r="E1439" s="1">
        <v>0</v>
      </c>
      <c r="F1439" s="1">
        <v>0</v>
      </c>
      <c r="G1439" s="2">
        <f t="shared" si="24"/>
        <v>521.20000000000005</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673700</v>
      </c>
      <c r="D1440" s="1">
        <f>'P-VRIO'!E9</f>
        <v>0</v>
      </c>
      <c r="E1440" s="1">
        <v>0</v>
      </c>
      <c r="F1440" s="1">
        <v>0</v>
      </c>
      <c r="G1440" s="2">
        <f t="shared" si="24"/>
        <v>3368.5</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107362.36</v>
      </c>
      <c r="E1453" s="1">
        <v>0</v>
      </c>
      <c r="F1453" s="1">
        <v>0</v>
      </c>
      <c r="G1453" s="2">
        <f t="shared" si="24"/>
        <v>3865.0449599999997</v>
      </c>
      <c r="H1453" s="2">
        <f t="shared" si="27"/>
        <v>0.36000000000058208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65824.77</v>
      </c>
      <c r="E1454" s="1">
        <v>0</v>
      </c>
      <c r="F1454" s="1">
        <v>0</v>
      </c>
      <c r="G1454" s="2">
        <f t="shared" si="24"/>
        <v>2501.3412600000001</v>
      </c>
      <c r="H1454" s="2">
        <f t="shared" si="27"/>
        <v>0.22999999999592546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65824.77</v>
      </c>
      <c r="E1456" s="1">
        <v>0</v>
      </c>
      <c r="F1456" s="1">
        <v>0</v>
      </c>
      <c r="G1456" s="2">
        <f t="shared" si="24"/>
        <v>2764.6403400000004</v>
      </c>
      <c r="H1456" s="2">
        <f t="shared" si="27"/>
        <v>0.22999999999592546</v>
      </c>
      <c r="I1456" s="10">
        <f t="shared" si="30"/>
        <v>635.86727818873544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41537.589999999997</v>
      </c>
      <c r="E1461" s="1">
        <v>0</v>
      </c>
      <c r="F1461" s="1">
        <v>0</v>
      </c>
      <c r="G1461" s="2">
        <f t="shared" si="24"/>
        <v>2159.9546799999998</v>
      </c>
      <c r="H1461" s="2">
        <f t="shared" si="27"/>
        <v>0.41000000000349246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41537.589999999997</v>
      </c>
      <c r="E1468" s="1">
        <v>0</v>
      </c>
      <c r="F1468" s="1">
        <v>0</v>
      </c>
      <c r="G1468" s="2">
        <f t="shared" si="24"/>
        <v>2741.4809399999999</v>
      </c>
      <c r="H1468" s="2">
        <f t="shared" si="27"/>
        <v>0.41000000000349246</v>
      </c>
      <c r="I1468" s="10">
        <f t="shared" si="31"/>
        <v>1124.0071854095745</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27628299</v>
      </c>
      <c r="D1480" s="6"/>
      <c r="E1480" s="6">
        <v>0</v>
      </c>
      <c r="F1480" s="6">
        <v>0</v>
      </c>
      <c r="G1480" s="7">
        <f t="shared" ref="G1480:G1580" si="34">B1480/1000*C1480</f>
        <v>27628.298999999999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332345764.87000006</v>
      </c>
      <c r="D1481" s="1">
        <v>0</v>
      </c>
      <c r="E1481" s="1">
        <v>0</v>
      </c>
      <c r="F1481" s="1">
        <v>0</v>
      </c>
      <c r="G1481" s="2">
        <f t="shared" si="34"/>
        <v>664691.52974000014</v>
      </c>
      <c r="H1481" s="2">
        <f t="shared" si="35"/>
        <v>0.12999993562698364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311956335.35000002</v>
      </c>
      <c r="D1483" s="1">
        <v>0</v>
      </c>
      <c r="E1483" s="1">
        <v>0</v>
      </c>
      <c r="F1483" s="1">
        <v>0</v>
      </c>
      <c r="G1483" s="2">
        <f t="shared" si="34"/>
        <v>1247825.3414</v>
      </c>
      <c r="H1483" s="2">
        <f t="shared" si="35"/>
        <v>0.35000002384185791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28614040.129999999</v>
      </c>
      <c r="D1484" s="1">
        <v>0</v>
      </c>
      <c r="E1484" s="1">
        <v>0</v>
      </c>
      <c r="F1484" s="1">
        <v>0</v>
      </c>
      <c r="G1484" s="2">
        <f t="shared" si="34"/>
        <v>143070.20064999998</v>
      </c>
      <c r="H1484" s="2">
        <f t="shared" si="35"/>
        <v>0.12999999895691872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57889648.829999998</v>
      </c>
      <c r="D1485" s="1">
        <v>0</v>
      </c>
      <c r="E1485" s="1">
        <v>0</v>
      </c>
      <c r="F1485" s="1">
        <v>0</v>
      </c>
      <c r="G1485" s="2">
        <f t="shared" si="34"/>
        <v>347337.89298</v>
      </c>
      <c r="H1485" s="2">
        <f t="shared" si="35"/>
        <v>0.17000000178813934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229570.32</v>
      </c>
      <c r="D1486" s="1">
        <v>0</v>
      </c>
      <c r="E1486" s="1">
        <v>0</v>
      </c>
      <c r="F1486" s="1">
        <v>0</v>
      </c>
      <c r="G1486" s="2">
        <f t="shared" si="34"/>
        <v>1606.99224</v>
      </c>
      <c r="H1486" s="2">
        <f t="shared" si="35"/>
        <v>0.32000000000698492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8848686.4700000007</v>
      </c>
      <c r="D1487" s="1">
        <v>0</v>
      </c>
      <c r="E1487" s="1">
        <v>0</v>
      </c>
      <c r="F1487" s="1">
        <v>0</v>
      </c>
      <c r="G1487" s="2">
        <f t="shared" si="34"/>
        <v>70789.491760000004</v>
      </c>
      <c r="H1487" s="2">
        <f t="shared" si="35"/>
        <v>0.47000000067055225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32967408.440000001</v>
      </c>
      <c r="D1489" s="1">
        <v>0</v>
      </c>
      <c r="E1489" s="1">
        <v>0</v>
      </c>
      <c r="F1489" s="1">
        <v>0</v>
      </c>
      <c r="G1489" s="2">
        <f t="shared" si="34"/>
        <v>329674.08439999999</v>
      </c>
      <c r="H1489" s="2">
        <f t="shared" si="35"/>
        <v>0.44000000134110451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10585000</v>
      </c>
      <c r="D1490" s="1">
        <v>0</v>
      </c>
      <c r="E1490" s="1">
        <v>0</v>
      </c>
      <c r="F1490" s="1">
        <v>0</v>
      </c>
      <c r="G1490" s="2">
        <f t="shared" si="34"/>
        <v>116435</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172821981.16</v>
      </c>
      <c r="D1491" s="1">
        <v>0</v>
      </c>
      <c r="E1491" s="1">
        <v>0</v>
      </c>
      <c r="F1491" s="1">
        <v>0</v>
      </c>
      <c r="G1491" s="2">
        <f t="shared" si="34"/>
        <v>2073863.7739200001</v>
      </c>
      <c r="H1491" s="2">
        <f t="shared" si="35"/>
        <v>0.15999999642372131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6307457.0999999996</v>
      </c>
      <c r="D1492" s="1">
        <v>0</v>
      </c>
      <c r="E1492" s="1">
        <v>0</v>
      </c>
      <c r="F1492" s="1">
        <v>0</v>
      </c>
      <c r="G1492" s="2">
        <f t="shared" si="34"/>
        <v>81996.942299999995</v>
      </c>
      <c r="H1492" s="2">
        <f t="shared" si="35"/>
        <v>9.999999962747097E-2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14081972.42</v>
      </c>
      <c r="D1493" s="1">
        <v>0</v>
      </c>
      <c r="E1493" s="1">
        <v>0</v>
      </c>
      <c r="F1493" s="1">
        <v>0</v>
      </c>
      <c r="G1493" s="2">
        <f t="shared" si="34"/>
        <v>197147.61387999999</v>
      </c>
      <c r="H1493" s="2">
        <f t="shared" si="35"/>
        <v>0.41999999992549419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14081972.42</v>
      </c>
      <c r="D1497" s="1">
        <v>0</v>
      </c>
      <c r="E1497" s="1">
        <v>0</v>
      </c>
      <c r="F1497" s="1">
        <v>0</v>
      </c>
      <c r="G1497" s="2">
        <f t="shared" si="34"/>
        <v>253475.50355999998</v>
      </c>
      <c r="H1497" s="2">
        <f t="shared" si="35"/>
        <v>0.41999999992549419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331259249.50999999</v>
      </c>
      <c r="D1499" s="1">
        <v>0</v>
      </c>
      <c r="E1499" s="1">
        <v>0</v>
      </c>
      <c r="F1499" s="1">
        <v>0</v>
      </c>
      <c r="G1499" s="2">
        <f t="shared" si="34"/>
        <v>6625184.9901999999</v>
      </c>
      <c r="H1499" s="2">
        <f t="shared" si="35"/>
        <v>0.49000000953674316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311464782.63999999</v>
      </c>
      <c r="D1501" s="1">
        <v>0</v>
      </c>
      <c r="E1501" s="1">
        <v>0</v>
      </c>
      <c r="F1501" s="1">
        <v>0</v>
      </c>
      <c r="G1501" s="2">
        <f t="shared" si="34"/>
        <v>6852225.2180799991</v>
      </c>
      <c r="H1501" s="2">
        <f t="shared" si="35"/>
        <v>0.36000001430511475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28476665.52</v>
      </c>
      <c r="D1502" s="1">
        <v>0</v>
      </c>
      <c r="E1502" s="1">
        <v>0</v>
      </c>
      <c r="F1502" s="1">
        <v>0</v>
      </c>
      <c r="G1502" s="2">
        <f t="shared" si="34"/>
        <v>654963.30695999996</v>
      </c>
      <c r="H1502" s="2">
        <f t="shared" si="35"/>
        <v>0.48000000044703484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57120151.68</v>
      </c>
      <c r="D1503" s="1">
        <v>0</v>
      </c>
      <c r="E1503" s="1">
        <v>0</v>
      </c>
      <c r="F1503" s="1">
        <v>0</v>
      </c>
      <c r="G1503" s="2">
        <f t="shared" si="34"/>
        <v>1370883.64032</v>
      </c>
      <c r="H1503" s="2">
        <f t="shared" si="35"/>
        <v>0.32000000029802322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218801.37</v>
      </c>
      <c r="D1504" s="1">
        <v>0</v>
      </c>
      <c r="E1504" s="1">
        <v>0</v>
      </c>
      <c r="F1504" s="1">
        <v>0</v>
      </c>
      <c r="G1504" s="2">
        <f t="shared" si="34"/>
        <v>5470.0342500000006</v>
      </c>
      <c r="H1504" s="2">
        <f t="shared" si="35"/>
        <v>0.36999999999534339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8783880.5099999998</v>
      </c>
      <c r="D1505" s="1">
        <v>0</v>
      </c>
      <c r="E1505" s="1">
        <v>0</v>
      </c>
      <c r="F1505" s="1">
        <v>0</v>
      </c>
      <c r="G1505" s="2">
        <f t="shared" si="34"/>
        <v>228380.89325999998</v>
      </c>
      <c r="H1505" s="2">
        <f t="shared" si="35"/>
        <v>0.49000000022351742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32945011.719999999</v>
      </c>
      <c r="D1507" s="1">
        <v>0</v>
      </c>
      <c r="E1507" s="1">
        <v>0</v>
      </c>
      <c r="F1507" s="1">
        <v>0</v>
      </c>
      <c r="G1507" s="2">
        <f t="shared" si="34"/>
        <v>922460.32816000003</v>
      </c>
      <c r="H1507" s="2">
        <f t="shared" si="35"/>
        <v>0.2800000011920929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10580655.48</v>
      </c>
      <c r="D1508" s="1">
        <v>0</v>
      </c>
      <c r="E1508" s="1">
        <v>0</v>
      </c>
      <c r="F1508" s="1">
        <v>0</v>
      </c>
      <c r="G1508" s="2">
        <f t="shared" si="34"/>
        <v>306839.00892000005</v>
      </c>
      <c r="H1508" s="2">
        <f t="shared" si="35"/>
        <v>0.48000000044703484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173339616.36000001</v>
      </c>
      <c r="D1509" s="1">
        <v>0</v>
      </c>
      <c r="E1509" s="1">
        <v>0</v>
      </c>
      <c r="F1509" s="1">
        <v>0</v>
      </c>
      <c r="G1509" s="2">
        <f t="shared" si="34"/>
        <v>5200188.4907999998</v>
      </c>
      <c r="H1509" s="2">
        <f t="shared" si="35"/>
        <v>0.36000001430511475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5515366.9900000002</v>
      </c>
      <c r="D1510" s="1">
        <v>0</v>
      </c>
      <c r="E1510" s="1">
        <v>0</v>
      </c>
      <c r="F1510" s="1">
        <v>0</v>
      </c>
      <c r="G1510" s="2">
        <f t="shared" si="34"/>
        <v>170976.37669</v>
      </c>
      <c r="H1510" s="2">
        <f t="shared" si="35"/>
        <v>9.9999997764825821E-3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14279099.880000001</v>
      </c>
      <c r="D1511" s="1">
        <v>0</v>
      </c>
      <c r="E1511" s="1">
        <v>0</v>
      </c>
      <c r="F1511" s="1">
        <v>0</v>
      </c>
      <c r="G1511" s="2">
        <f t="shared" si="34"/>
        <v>456931.19616000005</v>
      </c>
      <c r="H1511" s="2">
        <f t="shared" si="35"/>
        <v>0.11999999918043613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14279099.880000001</v>
      </c>
      <c r="D1515" s="1">
        <v>0</v>
      </c>
      <c r="E1515" s="1">
        <v>0</v>
      </c>
      <c r="F1515" s="1">
        <v>0</v>
      </c>
      <c r="G1515" s="2">
        <f t="shared" si="34"/>
        <v>514047.59567999997</v>
      </c>
      <c r="H1515" s="2">
        <f t="shared" si="35"/>
        <v>0.11999999918043613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28714814.360000074</v>
      </c>
      <c r="D1517" s="1">
        <v>0</v>
      </c>
      <c r="E1517" s="1">
        <v>0</v>
      </c>
      <c r="F1517" s="1">
        <v>0</v>
      </c>
      <c r="G1517" s="2">
        <f t="shared" si="34"/>
        <v>1091162.9456800027</v>
      </c>
      <c r="H1517" s="2">
        <f t="shared" si="35"/>
        <v>0.36000007390975952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177565</v>
      </c>
      <c r="D1518" s="1">
        <v>0</v>
      </c>
      <c r="E1518" s="1">
        <v>0</v>
      </c>
      <c r="F1518" s="1">
        <v>0</v>
      </c>
      <c r="G1518" s="2">
        <f t="shared" si="34"/>
        <v>6925.0349999999999</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177565</v>
      </c>
      <c r="D1524" s="1">
        <v>0</v>
      </c>
      <c r="E1524" s="1">
        <v>0</v>
      </c>
      <c r="F1524" s="1">
        <v>0</v>
      </c>
      <c r="G1524" s="2">
        <f t="shared" si="34"/>
        <v>7990.4249999999993</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177565</v>
      </c>
      <c r="D1555" s="1">
        <v>0</v>
      </c>
      <c r="E1555" s="1">
        <v>0</v>
      </c>
      <c r="F1555" s="1">
        <v>0</v>
      </c>
      <c r="G1555" s="2">
        <f t="shared" si="34"/>
        <v>13494.94</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177565</v>
      </c>
      <c r="D1559" s="1">
        <v>0</v>
      </c>
      <c r="E1559" s="1">
        <v>0</v>
      </c>
      <c r="F1559" s="1">
        <v>0</v>
      </c>
      <c r="G1559" s="2">
        <f t="shared" si="34"/>
        <v>14205.2</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28537249.359999999</v>
      </c>
      <c r="D1576" s="1">
        <v>0</v>
      </c>
      <c r="E1576" s="1">
        <v>0</v>
      </c>
      <c r="F1576" s="1">
        <v>0</v>
      </c>
      <c r="G1576" s="2">
        <f t="shared" si="34"/>
        <v>2768113.1879199999</v>
      </c>
      <c r="H1576" s="2">
        <f t="shared" si="35"/>
        <v>0.35999999940395355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13356918.470000001</v>
      </c>
      <c r="D1578" s="1">
        <v>0</v>
      </c>
      <c r="E1578" s="1">
        <v>0</v>
      </c>
      <c r="F1578" s="1">
        <v>0</v>
      </c>
      <c r="G1578" s="2">
        <f t="shared" si="34"/>
        <v>1322334.9285300002</v>
      </c>
      <c r="H1578" s="2">
        <f t="shared" si="35"/>
        <v>0.47000000067055225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1089281.3</v>
      </c>
      <c r="D1579" s="1">
        <v>0</v>
      </c>
      <c r="E1579" s="1">
        <v>0</v>
      </c>
      <c r="F1579" s="1">
        <v>0</v>
      </c>
      <c r="G1579" s="2">
        <f t="shared" si="34"/>
        <v>108928.13</v>
      </c>
      <c r="H1579" s="2">
        <f t="shared" si="35"/>
        <v>0.30000000004656613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14091049.59</v>
      </c>
      <c r="D1580" s="13">
        <v>0</v>
      </c>
      <c r="E1580" s="13">
        <v>0</v>
      </c>
      <c r="F1580" s="13">
        <v>0</v>
      </c>
      <c r="G1580" s="14">
        <f t="shared" si="34"/>
        <v>1423196.00859</v>
      </c>
      <c r="H1580" s="14">
        <f t="shared" si="35"/>
        <v>0.41000000014901161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32043</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252702549</v>
      </c>
      <c r="I16" s="172">
        <f>'PR-RAS'!E6</f>
        <v>297145687.25999999</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242684178</v>
      </c>
      <c r="I17" s="172">
        <f>'PR-RAS'!E151</f>
        <v>281073367.96999997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55260791</v>
      </c>
      <c r="I18" s="172">
        <f>'PR-RAS'!E645</f>
        <v>51541812.780000076</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127759557</v>
      </c>
      <c r="I20" s="175">
        <f>BILANCA!E7</f>
        <v>132095903.78999999</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86432168</v>
      </c>
      <c r="I21" s="177">
        <f>BILANCA!E68</f>
        <v>96481299.680000007</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27628299</v>
      </c>
      <c r="I22" s="177">
        <f>BILANCA!E176</f>
        <v>28714814.359999999</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186563426</v>
      </c>
      <c r="I23" s="179">
        <f>BILANCA!E237</f>
        <v>199862389.11000001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48118474</v>
      </c>
      <c r="I24" s="175">
        <f>'RAS-funkcijski'!E5</f>
        <v>46987412.100000001</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12255243</v>
      </c>
      <c r="I25" s="177">
        <f>'RAS-funkcijski'!E35</f>
        <v>28610529.670000002</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67819900</v>
      </c>
      <c r="I27" s="177">
        <f>'RAS-funkcijski'!E114</f>
        <v>77905813.140000001</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141490737</v>
      </c>
      <c r="I28" s="181">
        <f>'RAS-funkcijski'!E141</f>
        <v>170174700.86999997</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804000</v>
      </c>
      <c r="I29" s="175">
        <f>'P-VRIO'!E5</f>
        <v>107362.36</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107362.36</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27628299</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28714814.360000074</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177565</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28537249.359999999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F8" sqref="F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252702549</v>
      </c>
      <c r="E6" s="53">
        <f>E7+E44+E50+E82+E106+E124+E133+E139</f>
        <v>297145687.25999999</v>
      </c>
      <c r="F6" s="54">
        <f t="shared" ref="F6:F131" si="0">IF(D6&lt;&gt;0,IF(E6/D6&gt;=100,"&gt;&gt;100",E6/D6*100),"-")</f>
        <v>117.58713492834613</v>
      </c>
    </row>
    <row r="7" spans="1:25" ht="12.75" customHeight="1" x14ac:dyDescent="0.2">
      <c r="A7" s="55">
        <v>61</v>
      </c>
      <c r="B7" s="307" t="s">
        <v>57</v>
      </c>
      <c r="C7" s="52" t="s">
        <v>58</v>
      </c>
      <c r="D7" s="53">
        <f t="shared" ref="D7:E7" si="1">D8+D17+D23+D29+D37+D40</f>
        <v>104143832</v>
      </c>
      <c r="E7" s="53">
        <f t="shared" si="1"/>
        <v>130139373.82999998</v>
      </c>
      <c r="F7" s="54">
        <f t="shared" si="0"/>
        <v>124.96119196958297</v>
      </c>
    </row>
    <row r="8" spans="1:25" ht="12.75" customHeight="1" x14ac:dyDescent="0.2">
      <c r="A8" s="55">
        <v>611</v>
      </c>
      <c r="B8" s="87" t="s">
        <v>59</v>
      </c>
      <c r="C8" s="52" t="s">
        <v>60</v>
      </c>
      <c r="D8" s="53">
        <f t="shared" ref="D8:E8" si="2">SUM(D9:D14)-D15-D16</f>
        <v>93844178</v>
      </c>
      <c r="E8" s="53">
        <f t="shared" si="2"/>
        <v>119491368.64999998</v>
      </c>
      <c r="F8" s="54">
        <f t="shared" si="0"/>
        <v>127.32954904245628</v>
      </c>
    </row>
    <row r="9" spans="1:25" ht="12.75" customHeight="1" x14ac:dyDescent="0.2">
      <c r="A9" s="55">
        <v>6111</v>
      </c>
      <c r="B9" s="87" t="s">
        <v>61</v>
      </c>
      <c r="C9" s="52" t="s">
        <v>62</v>
      </c>
      <c r="D9" s="244">
        <v>84291234</v>
      </c>
      <c r="E9" s="244">
        <v>104708275.28</v>
      </c>
      <c r="F9" s="54">
        <f t="shared" si="0"/>
        <v>124.22202204324118</v>
      </c>
    </row>
    <row r="10" spans="1:25" ht="12.75" customHeight="1" x14ac:dyDescent="0.2">
      <c r="A10" s="55">
        <v>6112</v>
      </c>
      <c r="B10" s="87" t="s">
        <v>63</v>
      </c>
      <c r="C10" s="52" t="s">
        <v>64</v>
      </c>
      <c r="D10" s="244">
        <v>9154278</v>
      </c>
      <c r="E10" s="244">
        <v>9764879.5199999996</v>
      </c>
      <c r="F10" s="54">
        <f t="shared" si="0"/>
        <v>106.67012210029017</v>
      </c>
    </row>
    <row r="11" spans="1:25" ht="12.75" customHeight="1" x14ac:dyDescent="0.2">
      <c r="A11" s="55">
        <v>6113</v>
      </c>
      <c r="B11" s="87" t="s">
        <v>65</v>
      </c>
      <c r="C11" s="52" t="s">
        <v>66</v>
      </c>
      <c r="D11" s="244">
        <v>2980016</v>
      </c>
      <c r="E11" s="244">
        <v>3149629.63</v>
      </c>
      <c r="F11" s="54">
        <f t="shared" si="0"/>
        <v>105.6917019908618</v>
      </c>
    </row>
    <row r="12" spans="1:25" ht="12.75" customHeight="1" x14ac:dyDescent="0.2">
      <c r="A12" s="55">
        <v>6114</v>
      </c>
      <c r="B12" s="87" t="s">
        <v>67</v>
      </c>
      <c r="C12" s="52" t="s">
        <v>68</v>
      </c>
      <c r="D12" s="244">
        <v>8755223</v>
      </c>
      <c r="E12" s="244">
        <v>13421385.609999999</v>
      </c>
      <c r="F12" s="54">
        <f t="shared" si="0"/>
        <v>153.29575968539007</v>
      </c>
    </row>
    <row r="13" spans="1:25" ht="12.75" customHeight="1" x14ac:dyDescent="0.2">
      <c r="A13" s="55">
        <v>6115</v>
      </c>
      <c r="B13" s="87" t="s">
        <v>69</v>
      </c>
      <c r="C13" s="52" t="s">
        <v>70</v>
      </c>
      <c r="D13" s="244">
        <v>4732952</v>
      </c>
      <c r="E13" s="244">
        <v>4717417</v>
      </c>
      <c r="F13" s="54">
        <f t="shared" si="0"/>
        <v>99.671769331275712</v>
      </c>
    </row>
    <row r="14" spans="1:25" ht="12.75" customHeight="1" x14ac:dyDescent="0.2">
      <c r="A14" s="55">
        <v>6116</v>
      </c>
      <c r="B14" s="87" t="s">
        <v>71</v>
      </c>
      <c r="C14" s="52" t="s">
        <v>72</v>
      </c>
      <c r="D14" s="244">
        <v>418895</v>
      </c>
      <c r="E14" s="244">
        <v>214876.79</v>
      </c>
      <c r="F14" s="54">
        <f t="shared" si="0"/>
        <v>51.296098067534821</v>
      </c>
    </row>
    <row r="15" spans="1:25" ht="12.75" customHeight="1" x14ac:dyDescent="0.2">
      <c r="A15" s="55">
        <v>6117</v>
      </c>
      <c r="B15" s="87" t="s">
        <v>73</v>
      </c>
      <c r="C15" s="52" t="s">
        <v>74</v>
      </c>
      <c r="D15" s="244">
        <v>16488420</v>
      </c>
      <c r="E15" s="244">
        <v>16485095.18</v>
      </c>
      <c r="F15" s="54">
        <f t="shared" si="0"/>
        <v>99.97983542389143</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244112</v>
      </c>
      <c r="E23" s="53">
        <f t="shared" si="4"/>
        <v>241222.7</v>
      </c>
      <c r="F23" s="54">
        <f t="shared" si="0"/>
        <v>98.816403945729832</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244112</v>
      </c>
      <c r="E25" s="244">
        <v>241222.7</v>
      </c>
      <c r="F25" s="54">
        <f t="shared" si="0"/>
        <v>98.816403945729832</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10055542</v>
      </c>
      <c r="E29" s="53">
        <f t="shared" si="5"/>
        <v>10406782.48</v>
      </c>
      <c r="F29" s="54">
        <f t="shared" si="0"/>
        <v>103.49300395741969</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10020242</v>
      </c>
      <c r="E33" s="244">
        <v>10290582.48</v>
      </c>
      <c r="F33" s="54">
        <f t="shared" si="0"/>
        <v>102.69794362251929</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35300</v>
      </c>
      <c r="E35" s="244">
        <v>116200</v>
      </c>
      <c r="F35" s="54">
        <f t="shared" si="0"/>
        <v>329.17847025495752</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138089610</v>
      </c>
      <c r="E50" s="53">
        <f>E51+E54+E59+E62+E65+E68+E71+E74+E77</f>
        <v>159149787.81</v>
      </c>
      <c r="F50" s="54">
        <f t="shared" si="0"/>
        <v>115.25109514756396</v>
      </c>
    </row>
    <row r="51" spans="1:6" ht="12.75" customHeight="1" x14ac:dyDescent="0.2">
      <c r="A51" s="55">
        <v>631</v>
      </c>
      <c r="B51" s="88" t="s">
        <v>145</v>
      </c>
      <c r="C51" s="52" t="s">
        <v>146</v>
      </c>
      <c r="D51" s="53">
        <f t="shared" ref="D51:E51" si="10">D52+D53</f>
        <v>77385</v>
      </c>
      <c r="E51" s="53">
        <f t="shared" si="10"/>
        <v>171523.49</v>
      </c>
      <c r="F51" s="54">
        <f t="shared" si="0"/>
        <v>221.6495315629644</v>
      </c>
    </row>
    <row r="52" spans="1:6" ht="12.75" customHeight="1" x14ac:dyDescent="0.2">
      <c r="A52" s="55">
        <v>6311</v>
      </c>
      <c r="B52" s="88" t="s">
        <v>147</v>
      </c>
      <c r="C52" s="52" t="s">
        <v>148</v>
      </c>
      <c r="D52" s="244">
        <v>77385</v>
      </c>
      <c r="E52" s="244">
        <v>171523.49</v>
      </c>
      <c r="F52" s="54">
        <f t="shared" si="0"/>
        <v>221.6495315629644</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748121</v>
      </c>
      <c r="E54" s="53">
        <f t="shared" si="11"/>
        <v>1579603.67</v>
      </c>
      <c r="F54" s="54">
        <f t="shared" si="0"/>
        <v>211.14280577607096</v>
      </c>
    </row>
    <row r="55" spans="1:6" ht="12.75" customHeight="1" x14ac:dyDescent="0.2">
      <c r="A55" s="55">
        <v>6321</v>
      </c>
      <c r="B55" s="88" t="s">
        <v>153</v>
      </c>
      <c r="C55" s="52" t="s">
        <v>154</v>
      </c>
      <c r="D55" s="244">
        <v>597875</v>
      </c>
      <c r="E55" s="244">
        <v>640654</v>
      </c>
      <c r="F55" s="54">
        <f t="shared" si="0"/>
        <v>107.15517457662556</v>
      </c>
    </row>
    <row r="56" spans="1:6" ht="12.75" customHeight="1" x14ac:dyDescent="0.2">
      <c r="A56" s="55">
        <v>6322</v>
      </c>
      <c r="B56" s="88" t="s">
        <v>155</v>
      </c>
      <c r="C56" s="52" t="s">
        <v>156</v>
      </c>
      <c r="D56" s="244">
        <v>0</v>
      </c>
      <c r="E56" s="244">
        <v>74310.19</v>
      </c>
      <c r="F56" s="54" t="str">
        <f t="shared" si="0"/>
        <v>-</v>
      </c>
    </row>
    <row r="57" spans="1:6" ht="12.75" customHeight="1" x14ac:dyDescent="0.2">
      <c r="A57" s="55">
        <v>6323</v>
      </c>
      <c r="B57" s="88" t="s">
        <v>157</v>
      </c>
      <c r="C57" s="52" t="s">
        <v>158</v>
      </c>
      <c r="D57" s="244">
        <v>143824</v>
      </c>
      <c r="E57" s="244">
        <v>864639.48</v>
      </c>
      <c r="F57" s="54">
        <f t="shared" si="0"/>
        <v>601.17885749249081</v>
      </c>
    </row>
    <row r="58" spans="1:6" ht="12.75" customHeight="1" x14ac:dyDescent="0.2">
      <c r="A58" s="55">
        <v>6324</v>
      </c>
      <c r="B58" s="88" t="s">
        <v>159</v>
      </c>
      <c r="C58" s="52" t="s">
        <v>160</v>
      </c>
      <c r="D58" s="244">
        <v>6422</v>
      </c>
      <c r="E58" s="244">
        <v>0</v>
      </c>
      <c r="F58" s="54">
        <f t="shared" si="0"/>
        <v>0</v>
      </c>
    </row>
    <row r="59" spans="1:6" ht="24" x14ac:dyDescent="0.2">
      <c r="A59" s="55">
        <v>633</v>
      </c>
      <c r="B59" s="88" t="s">
        <v>161</v>
      </c>
      <c r="C59" s="52" t="s">
        <v>162</v>
      </c>
      <c r="D59" s="53">
        <f t="shared" ref="D59:E59" si="12">SUM(D60:D61)</f>
        <v>55099220</v>
      </c>
      <c r="E59" s="53">
        <f t="shared" si="12"/>
        <v>83561364.030000001</v>
      </c>
      <c r="F59" s="54">
        <f t="shared" si="0"/>
        <v>151.65616506004986</v>
      </c>
    </row>
    <row r="60" spans="1:6" ht="24" x14ac:dyDescent="0.2">
      <c r="A60" s="55">
        <v>6331</v>
      </c>
      <c r="B60" s="88" t="s">
        <v>163</v>
      </c>
      <c r="C60" s="52" t="s">
        <v>164</v>
      </c>
      <c r="D60" s="244">
        <v>36497659</v>
      </c>
      <c r="E60" s="244">
        <v>57016778.43</v>
      </c>
      <c r="F60" s="54">
        <f t="shared" si="0"/>
        <v>156.22037136683204</v>
      </c>
    </row>
    <row r="61" spans="1:6" ht="24" x14ac:dyDescent="0.2">
      <c r="A61" s="55">
        <v>6332</v>
      </c>
      <c r="B61" s="88" t="s">
        <v>165</v>
      </c>
      <c r="C61" s="52" t="s">
        <v>166</v>
      </c>
      <c r="D61" s="244">
        <v>18601561</v>
      </c>
      <c r="E61" s="244">
        <v>26544585.600000001</v>
      </c>
      <c r="F61" s="54">
        <f t="shared" si="0"/>
        <v>142.700849676003</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77996313</v>
      </c>
      <c r="E65" s="53">
        <f t="shared" si="14"/>
        <v>69217685.480000004</v>
      </c>
      <c r="F65" s="54">
        <f t="shared" si="0"/>
        <v>88.744817309505393</v>
      </c>
    </row>
    <row r="66" spans="1:6" ht="12.75" customHeight="1" x14ac:dyDescent="0.2">
      <c r="A66" s="55">
        <v>6351</v>
      </c>
      <c r="B66" s="87" t="s">
        <v>175</v>
      </c>
      <c r="C66" s="52" t="s">
        <v>176</v>
      </c>
      <c r="D66" s="244">
        <v>40090848</v>
      </c>
      <c r="E66" s="244">
        <v>42793674.68</v>
      </c>
      <c r="F66" s="54">
        <f t="shared" si="0"/>
        <v>106.7417548264382</v>
      </c>
    </row>
    <row r="67" spans="1:6" ht="12.75" customHeight="1" x14ac:dyDescent="0.2">
      <c r="A67" s="55">
        <v>6352</v>
      </c>
      <c r="B67" s="87" t="s">
        <v>177</v>
      </c>
      <c r="C67" s="52" t="s">
        <v>178</v>
      </c>
      <c r="D67" s="244">
        <v>37905465</v>
      </c>
      <c r="E67" s="244">
        <v>26424010.800000001</v>
      </c>
      <c r="F67" s="54">
        <f t="shared" si="0"/>
        <v>69.710293225528304</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4168571</v>
      </c>
      <c r="E74" s="53">
        <f t="shared" si="17"/>
        <v>4619611.1399999997</v>
      </c>
      <c r="F74" s="54">
        <f t="shared" si="0"/>
        <v>110.82001817889152</v>
      </c>
    </row>
    <row r="75" spans="1:6" ht="12.75" customHeight="1" x14ac:dyDescent="0.2">
      <c r="A75" s="55" t="s">
        <v>193</v>
      </c>
      <c r="B75" s="87" t="s">
        <v>194</v>
      </c>
      <c r="C75" s="52" t="s">
        <v>193</v>
      </c>
      <c r="D75" s="244">
        <v>3977402</v>
      </c>
      <c r="E75" s="244">
        <v>4619611.1399999997</v>
      </c>
      <c r="F75" s="54">
        <f t="shared" si="0"/>
        <v>116.14644785716908</v>
      </c>
    </row>
    <row r="76" spans="1:6" ht="12.75" customHeight="1" x14ac:dyDescent="0.2">
      <c r="A76" s="55" t="s">
        <v>195</v>
      </c>
      <c r="B76" s="87" t="s">
        <v>196</v>
      </c>
      <c r="C76" s="52" t="s">
        <v>195</v>
      </c>
      <c r="D76" s="244">
        <v>191169</v>
      </c>
      <c r="E76" s="244">
        <v>0</v>
      </c>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6708829</v>
      </c>
      <c r="E82" s="53">
        <f t="shared" si="19"/>
        <v>4372914.16</v>
      </c>
      <c r="F82" s="54">
        <f t="shared" si="0"/>
        <v>65.181481894977495</v>
      </c>
    </row>
    <row r="83" spans="1:6" ht="12.75" customHeight="1" x14ac:dyDescent="0.2">
      <c r="A83" s="55">
        <v>641</v>
      </c>
      <c r="B83" s="87" t="s">
        <v>209</v>
      </c>
      <c r="C83" s="52" t="s">
        <v>210</v>
      </c>
      <c r="D83" s="53">
        <f t="shared" ref="D83:E83" si="20">SUM(D84:D90)</f>
        <v>5204806</v>
      </c>
      <c r="E83" s="53">
        <f t="shared" si="20"/>
        <v>2577611.02</v>
      </c>
      <c r="F83" s="54">
        <f t="shared" si="0"/>
        <v>49.523671391402488</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820740</v>
      </c>
      <c r="E85" s="244">
        <v>1034035.31</v>
      </c>
      <c r="F85" s="54">
        <f t="shared" si="0"/>
        <v>125.98817043156177</v>
      </c>
    </row>
    <row r="86" spans="1:6" ht="12.75" customHeight="1" x14ac:dyDescent="0.2">
      <c r="A86" s="55">
        <v>6414</v>
      </c>
      <c r="B86" s="87" t="s">
        <v>215</v>
      </c>
      <c r="C86" s="52" t="s">
        <v>216</v>
      </c>
      <c r="D86" s="244">
        <v>30906</v>
      </c>
      <c r="E86" s="244">
        <v>35038.910000000003</v>
      </c>
      <c r="F86" s="54">
        <f t="shared" si="0"/>
        <v>113.37251666343107</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353160</v>
      </c>
      <c r="E88" s="244">
        <v>417417.3</v>
      </c>
      <c r="F88" s="54">
        <f t="shared" si="0"/>
        <v>118.19495412844037</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4000000</v>
      </c>
      <c r="E90" s="244">
        <v>1091119.5</v>
      </c>
      <c r="F90" s="54">
        <f t="shared" si="0"/>
        <v>27.277987500000002</v>
      </c>
    </row>
    <row r="91" spans="1:6" ht="12.75" customHeight="1" x14ac:dyDescent="0.2">
      <c r="A91" s="55">
        <v>642</v>
      </c>
      <c r="B91" s="87" t="s">
        <v>225</v>
      </c>
      <c r="C91" s="52" t="s">
        <v>226</v>
      </c>
      <c r="D91" s="53">
        <f t="shared" ref="D91:E91" si="21">SUM(D92:D97)</f>
        <v>1485428</v>
      </c>
      <c r="E91" s="53">
        <f t="shared" si="21"/>
        <v>1779329.54</v>
      </c>
      <c r="F91" s="54">
        <f t="shared" si="0"/>
        <v>119.78564696504981</v>
      </c>
    </row>
    <row r="92" spans="1:6" ht="12.75" customHeight="1" x14ac:dyDescent="0.2">
      <c r="A92" s="55">
        <v>6421</v>
      </c>
      <c r="B92" s="87" t="s">
        <v>227</v>
      </c>
      <c r="C92" s="52" t="s">
        <v>228</v>
      </c>
      <c r="D92" s="244">
        <v>835142</v>
      </c>
      <c r="E92" s="244">
        <v>848065.84</v>
      </c>
      <c r="F92" s="54">
        <f t="shared" si="0"/>
        <v>101.54750210143904</v>
      </c>
    </row>
    <row r="93" spans="1:6" ht="12.75" customHeight="1" x14ac:dyDescent="0.2">
      <c r="A93" s="55">
        <v>6422</v>
      </c>
      <c r="B93" s="87" t="s">
        <v>229</v>
      </c>
      <c r="C93" s="52" t="s">
        <v>230</v>
      </c>
      <c r="D93" s="244">
        <v>209998</v>
      </c>
      <c r="E93" s="244">
        <v>156980.35999999999</v>
      </c>
      <c r="F93" s="54">
        <f t="shared" si="0"/>
        <v>74.753264316803012</v>
      </c>
    </row>
    <row r="94" spans="1:6" ht="12.75" customHeight="1" x14ac:dyDescent="0.2">
      <c r="A94" s="55">
        <v>6423</v>
      </c>
      <c r="B94" s="87" t="s">
        <v>231</v>
      </c>
      <c r="C94" s="52" t="s">
        <v>232</v>
      </c>
      <c r="D94" s="244">
        <v>432388</v>
      </c>
      <c r="E94" s="244">
        <v>774283.34</v>
      </c>
      <c r="F94" s="54">
        <f t="shared" si="0"/>
        <v>179.07142196360675</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7900</v>
      </c>
      <c r="E97" s="244">
        <v>0</v>
      </c>
      <c r="F97" s="54">
        <f t="shared" si="0"/>
        <v>0</v>
      </c>
    </row>
    <row r="98" spans="1:6" ht="12.75" customHeight="1" x14ac:dyDescent="0.2">
      <c r="A98" s="55">
        <v>643</v>
      </c>
      <c r="B98" s="87" t="s">
        <v>239</v>
      </c>
      <c r="C98" s="52" t="s">
        <v>240</v>
      </c>
      <c r="D98" s="53">
        <f t="shared" ref="D98:E98" si="22">SUM(D99:D105)</f>
        <v>18595</v>
      </c>
      <c r="E98" s="53">
        <f t="shared" si="22"/>
        <v>15973.6</v>
      </c>
      <c r="F98" s="54">
        <f t="shared" si="0"/>
        <v>85.902662005915573</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18595</v>
      </c>
      <c r="E100" s="244">
        <v>13417.43</v>
      </c>
      <c r="F100" s="54">
        <f t="shared" si="0"/>
        <v>72.156117235816083</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2556.17</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3534622</v>
      </c>
      <c r="E106" s="53">
        <f t="shared" si="23"/>
        <v>3266213.68</v>
      </c>
      <c r="F106" s="54">
        <f t="shared" si="0"/>
        <v>92.406307661752805</v>
      </c>
    </row>
    <row r="107" spans="1:6" ht="12.75" customHeight="1" x14ac:dyDescent="0.2">
      <c r="A107" s="55">
        <v>651</v>
      </c>
      <c r="B107" s="87" t="s">
        <v>257</v>
      </c>
      <c r="C107" s="52" t="s">
        <v>258</v>
      </c>
      <c r="D107" s="53">
        <f t="shared" ref="D107:E107" si="24">SUM(D108:D111)</f>
        <v>2839836</v>
      </c>
      <c r="E107" s="53">
        <f t="shared" si="24"/>
        <v>2402480.83</v>
      </c>
      <c r="F107" s="54">
        <f t="shared" si="0"/>
        <v>84.599280733112764</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2182028</v>
      </c>
      <c r="E109" s="244">
        <v>2000113.37</v>
      </c>
      <c r="F109" s="54">
        <f t="shared" si="0"/>
        <v>91.663047861897283</v>
      </c>
    </row>
    <row r="110" spans="1:6" ht="12.75" customHeight="1" x14ac:dyDescent="0.2">
      <c r="A110" s="55">
        <v>6513</v>
      </c>
      <c r="B110" s="87" t="s">
        <v>263</v>
      </c>
      <c r="C110" s="52" t="s">
        <v>264</v>
      </c>
      <c r="D110" s="244">
        <v>657808</v>
      </c>
      <c r="E110" s="244">
        <v>402367.46</v>
      </c>
      <c r="F110" s="54">
        <f t="shared" si="0"/>
        <v>61.167918298348454</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694786</v>
      </c>
      <c r="E112" s="53">
        <f t="shared" si="25"/>
        <v>863732.85</v>
      </c>
      <c r="F112" s="54">
        <f t="shared" si="0"/>
        <v>124.31638662840068</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694786</v>
      </c>
      <c r="E117" s="244">
        <v>863732.85</v>
      </c>
      <c r="F117" s="54">
        <f t="shared" si="0"/>
        <v>124.31638662840068</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225656</v>
      </c>
      <c r="E124" s="53">
        <f t="shared" si="27"/>
        <v>214308.2</v>
      </c>
      <c r="F124" s="54">
        <f t="shared" si="0"/>
        <v>94.97119509341654</v>
      </c>
    </row>
    <row r="125" spans="1:6" ht="12.75" customHeight="1" x14ac:dyDescent="0.2">
      <c r="A125" s="55">
        <v>661</v>
      </c>
      <c r="B125" s="88" t="s">
        <v>293</v>
      </c>
      <c r="C125" s="52" t="s">
        <v>294</v>
      </c>
      <c r="D125" s="53">
        <f t="shared" ref="D125:E125" si="28">SUM(D126:D127)</f>
        <v>225656</v>
      </c>
      <c r="E125" s="53">
        <f t="shared" si="28"/>
        <v>205908.2</v>
      </c>
      <c r="F125" s="54">
        <f t="shared" si="0"/>
        <v>91.248714858013969</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225656</v>
      </c>
      <c r="E127" s="244">
        <v>205908.2</v>
      </c>
      <c r="F127" s="54">
        <f t="shared" si="0"/>
        <v>91.248714858013969</v>
      </c>
    </row>
    <row r="128" spans="1:6" ht="24" x14ac:dyDescent="0.2">
      <c r="A128" s="55">
        <v>663</v>
      </c>
      <c r="B128" s="233" t="s">
        <v>299</v>
      </c>
      <c r="C128" s="52" t="s">
        <v>300</v>
      </c>
      <c r="D128" s="53">
        <f t="shared" ref="D128:E128" si="29">SUM(D129:D132)</f>
        <v>0</v>
      </c>
      <c r="E128" s="53">
        <f t="shared" si="29"/>
        <v>8400</v>
      </c>
      <c r="F128" s="54" t="str">
        <f t="shared" si="0"/>
        <v>-</v>
      </c>
    </row>
    <row r="129" spans="1:6" ht="12.75" customHeight="1" x14ac:dyDescent="0.2">
      <c r="A129" s="55">
        <v>6631</v>
      </c>
      <c r="B129" s="88" t="s">
        <v>301</v>
      </c>
      <c r="C129" s="52" t="s">
        <v>302</v>
      </c>
      <c r="D129" s="244">
        <v>0</v>
      </c>
      <c r="E129" s="244">
        <v>210</v>
      </c>
      <c r="F129" s="54" t="str">
        <f t="shared" si="0"/>
        <v>-</v>
      </c>
    </row>
    <row r="130" spans="1:6" ht="12.75" customHeight="1" x14ac:dyDescent="0.2">
      <c r="A130" s="55">
        <v>6632</v>
      </c>
      <c r="B130" s="234" t="s">
        <v>303</v>
      </c>
      <c r="C130" s="52" t="s">
        <v>304</v>
      </c>
      <c r="D130" s="244">
        <v>0</v>
      </c>
      <c r="E130" s="244">
        <v>8190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3089.58</v>
      </c>
      <c r="F139" s="54" t="str">
        <f t="shared" si="31"/>
        <v>-</v>
      </c>
    </row>
    <row r="140" spans="1:6" ht="12.75" customHeight="1" x14ac:dyDescent="0.2">
      <c r="A140" s="55">
        <v>681</v>
      </c>
      <c r="B140" s="87" t="s">
        <v>323</v>
      </c>
      <c r="C140" s="52" t="s">
        <v>324</v>
      </c>
      <c r="D140" s="53">
        <f t="shared" ref="D140:E140" si="34">SUM(D141:D149)</f>
        <v>0</v>
      </c>
      <c r="E140" s="53">
        <f t="shared" si="34"/>
        <v>3089.58</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3089.58</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242684178</v>
      </c>
      <c r="E151" s="53">
        <f t="shared" si="35"/>
        <v>281073367.96999997</v>
      </c>
      <c r="F151" s="54">
        <f t="shared" si="31"/>
        <v>115.81857963974889</v>
      </c>
    </row>
    <row r="152" spans="1:6" ht="12.75" customHeight="1" x14ac:dyDescent="0.2">
      <c r="A152" s="55">
        <v>31</v>
      </c>
      <c r="B152" s="87" t="s">
        <v>346</v>
      </c>
      <c r="C152" s="52" t="s">
        <v>347</v>
      </c>
      <c r="D152" s="53">
        <f t="shared" ref="D152:E152" si="36">D153+D158+D159</f>
        <v>26125313</v>
      </c>
      <c r="E152" s="53">
        <f t="shared" si="36"/>
        <v>28426919.940000001</v>
      </c>
      <c r="F152" s="54">
        <f t="shared" si="31"/>
        <v>108.80987316783535</v>
      </c>
    </row>
    <row r="153" spans="1:6" ht="12.75" customHeight="1" x14ac:dyDescent="0.2">
      <c r="A153" s="55">
        <v>311</v>
      </c>
      <c r="B153" s="87" t="s">
        <v>348</v>
      </c>
      <c r="C153" s="52" t="s">
        <v>349</v>
      </c>
      <c r="D153" s="53">
        <f t="shared" ref="D153:E153" si="37">SUM(D154:D157)</f>
        <v>19934861</v>
      </c>
      <c r="E153" s="53">
        <f t="shared" si="37"/>
        <v>21721188.66</v>
      </c>
      <c r="F153" s="54">
        <f t="shared" si="31"/>
        <v>108.96082325329482</v>
      </c>
    </row>
    <row r="154" spans="1:6" ht="12.75" customHeight="1" x14ac:dyDescent="0.2">
      <c r="A154" s="55">
        <v>3111</v>
      </c>
      <c r="B154" s="87" t="s">
        <v>350</v>
      </c>
      <c r="C154" s="52" t="s">
        <v>351</v>
      </c>
      <c r="D154" s="244">
        <v>19844550</v>
      </c>
      <c r="E154" s="244">
        <v>21653822.440000001</v>
      </c>
      <c r="F154" s="54">
        <f t="shared" si="31"/>
        <v>109.11722583782451</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90311</v>
      </c>
      <c r="E156" s="244">
        <v>67366.22</v>
      </c>
      <c r="F156" s="54">
        <f t="shared" si="31"/>
        <v>74.593593249991699</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2942444</v>
      </c>
      <c r="E158" s="244">
        <v>3211847.91</v>
      </c>
      <c r="F158" s="54">
        <f t="shared" si="31"/>
        <v>109.15578716196468</v>
      </c>
    </row>
    <row r="159" spans="1:6" ht="12.75" customHeight="1" x14ac:dyDescent="0.2">
      <c r="A159" s="55">
        <v>313</v>
      </c>
      <c r="B159" s="87" t="s">
        <v>360</v>
      </c>
      <c r="C159" s="52" t="s">
        <v>361</v>
      </c>
      <c r="D159" s="53">
        <f t="shared" ref="D159:E159" si="38">SUM(D160:D162)</f>
        <v>3248008</v>
      </c>
      <c r="E159" s="53">
        <f t="shared" si="38"/>
        <v>3493883.37</v>
      </c>
      <c r="F159" s="54">
        <f t="shared" si="31"/>
        <v>107.5700358496654</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3248008</v>
      </c>
      <c r="E161" s="244">
        <v>3493883.37</v>
      </c>
      <c r="F161" s="54">
        <f t="shared" si="31"/>
        <v>107.5700358496654</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60264039</v>
      </c>
      <c r="E163" s="53">
        <f t="shared" si="39"/>
        <v>57886181.829999998</v>
      </c>
      <c r="F163" s="54">
        <f t="shared" si="31"/>
        <v>96.054268499992162</v>
      </c>
    </row>
    <row r="164" spans="1:6" ht="12.75" customHeight="1" x14ac:dyDescent="0.2">
      <c r="A164" s="55">
        <v>321</v>
      </c>
      <c r="B164" s="87" t="s">
        <v>369</v>
      </c>
      <c r="C164" s="52" t="s">
        <v>370</v>
      </c>
      <c r="D164" s="53">
        <f t="shared" ref="D164:E164" si="40">SUM(D165:D168)</f>
        <v>2156654</v>
      </c>
      <c r="E164" s="53">
        <f t="shared" si="40"/>
        <v>2396076.0700000003</v>
      </c>
      <c r="F164" s="54">
        <f t="shared" si="31"/>
        <v>111.10155221931753</v>
      </c>
    </row>
    <row r="165" spans="1:6" ht="12.75" customHeight="1" x14ac:dyDescent="0.2">
      <c r="A165" s="55">
        <v>3211</v>
      </c>
      <c r="B165" s="87" t="s">
        <v>371</v>
      </c>
      <c r="C165" s="52" t="s">
        <v>372</v>
      </c>
      <c r="D165" s="244">
        <v>72027</v>
      </c>
      <c r="E165" s="244">
        <v>246256.98</v>
      </c>
      <c r="F165" s="54">
        <f t="shared" si="31"/>
        <v>341.89537256862013</v>
      </c>
    </row>
    <row r="166" spans="1:6" ht="12.75" customHeight="1" x14ac:dyDescent="0.2">
      <c r="A166" s="55">
        <v>3212</v>
      </c>
      <c r="B166" s="87" t="s">
        <v>373</v>
      </c>
      <c r="C166" s="52" t="s">
        <v>374</v>
      </c>
      <c r="D166" s="244">
        <v>1977250</v>
      </c>
      <c r="E166" s="244">
        <v>2028578.18</v>
      </c>
      <c r="F166" s="54">
        <f t="shared" si="31"/>
        <v>102.59593779238843</v>
      </c>
    </row>
    <row r="167" spans="1:6" ht="12.75" customHeight="1" x14ac:dyDescent="0.2">
      <c r="A167" s="55">
        <v>3213</v>
      </c>
      <c r="B167" s="87" t="s">
        <v>375</v>
      </c>
      <c r="C167" s="52" t="s">
        <v>376</v>
      </c>
      <c r="D167" s="244">
        <v>107377</v>
      </c>
      <c r="E167" s="244">
        <v>121108.91</v>
      </c>
      <c r="F167" s="54">
        <f t="shared" si="31"/>
        <v>112.78850219320711</v>
      </c>
    </row>
    <row r="168" spans="1:6" ht="12.75" customHeight="1" x14ac:dyDescent="0.2">
      <c r="A168" s="55">
        <v>3214</v>
      </c>
      <c r="B168" s="87" t="s">
        <v>377</v>
      </c>
      <c r="C168" s="52" t="s">
        <v>378</v>
      </c>
      <c r="D168" s="244">
        <v>0</v>
      </c>
      <c r="E168" s="244">
        <v>132</v>
      </c>
      <c r="F168" s="54" t="str">
        <f t="shared" si="31"/>
        <v>-</v>
      </c>
    </row>
    <row r="169" spans="1:6" ht="12.75" customHeight="1" x14ac:dyDescent="0.2">
      <c r="A169" s="55">
        <v>322</v>
      </c>
      <c r="B169" s="87" t="s">
        <v>379</v>
      </c>
      <c r="C169" s="52" t="s">
        <v>380</v>
      </c>
      <c r="D169" s="53">
        <f t="shared" ref="D169:E169" si="41">SUM(D170:D176)</f>
        <v>1634574</v>
      </c>
      <c r="E169" s="53">
        <f t="shared" si="41"/>
        <v>1915738.8800000001</v>
      </c>
      <c r="F169" s="54">
        <f t="shared" si="31"/>
        <v>117.20111050340947</v>
      </c>
    </row>
    <row r="170" spans="1:6" ht="12.75" customHeight="1" x14ac:dyDescent="0.2">
      <c r="A170" s="55">
        <v>3221</v>
      </c>
      <c r="B170" s="87" t="s">
        <v>381</v>
      </c>
      <c r="C170" s="52" t="s">
        <v>382</v>
      </c>
      <c r="D170" s="244">
        <v>642468</v>
      </c>
      <c r="E170" s="244">
        <v>477134.96</v>
      </c>
      <c r="F170" s="54">
        <f t="shared" si="31"/>
        <v>74.265949432500918</v>
      </c>
    </row>
    <row r="171" spans="1:6" ht="12.75" customHeight="1" x14ac:dyDescent="0.2">
      <c r="A171" s="55">
        <v>3222</v>
      </c>
      <c r="B171" s="87" t="s">
        <v>383</v>
      </c>
      <c r="C171" s="52" t="s">
        <v>384</v>
      </c>
      <c r="D171" s="244">
        <v>45254</v>
      </c>
      <c r="E171" s="244">
        <v>0</v>
      </c>
      <c r="F171" s="54">
        <f t="shared" si="31"/>
        <v>0</v>
      </c>
    </row>
    <row r="172" spans="1:6" ht="12.75" customHeight="1" x14ac:dyDescent="0.2">
      <c r="A172" s="55">
        <v>3223</v>
      </c>
      <c r="B172" s="87" t="s">
        <v>385</v>
      </c>
      <c r="C172" s="52" t="s">
        <v>386</v>
      </c>
      <c r="D172" s="244">
        <v>864698</v>
      </c>
      <c r="E172" s="244">
        <v>1241022.3</v>
      </c>
      <c r="F172" s="54">
        <f t="shared" si="31"/>
        <v>143.52089399998613</v>
      </c>
    </row>
    <row r="173" spans="1:6" ht="12.75" customHeight="1" x14ac:dyDescent="0.2">
      <c r="A173" s="55">
        <v>3224</v>
      </c>
      <c r="B173" s="87" t="s">
        <v>387</v>
      </c>
      <c r="C173" s="52" t="s">
        <v>388</v>
      </c>
      <c r="D173" s="244">
        <v>10732</v>
      </c>
      <c r="E173" s="244">
        <v>50616.36</v>
      </c>
      <c r="F173" s="54">
        <f t="shared" si="31"/>
        <v>471.63958255683934</v>
      </c>
    </row>
    <row r="174" spans="1:6" ht="12.75" customHeight="1" x14ac:dyDescent="0.2">
      <c r="A174" s="55">
        <v>3225</v>
      </c>
      <c r="B174" s="87" t="s">
        <v>389</v>
      </c>
      <c r="C174" s="52" t="s">
        <v>390</v>
      </c>
      <c r="D174" s="244">
        <v>36974</v>
      </c>
      <c r="E174" s="244">
        <v>90003.56</v>
      </c>
      <c r="F174" s="54">
        <f t="shared" si="31"/>
        <v>243.42391951100774</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34448</v>
      </c>
      <c r="E176" s="244">
        <v>56961.7</v>
      </c>
      <c r="F176" s="54">
        <f t="shared" si="31"/>
        <v>165.35560845332094</v>
      </c>
    </row>
    <row r="177" spans="1:6" ht="12.75" customHeight="1" x14ac:dyDescent="0.2">
      <c r="A177" s="55">
        <v>323</v>
      </c>
      <c r="B177" s="87" t="s">
        <v>395</v>
      </c>
      <c r="C177" s="52" t="s">
        <v>396</v>
      </c>
      <c r="D177" s="53">
        <f t="shared" ref="D177:E177" si="42">SUM(D178:D186)</f>
        <v>49108389</v>
      </c>
      <c r="E177" s="53">
        <f t="shared" si="42"/>
        <v>51496546.729999997</v>
      </c>
      <c r="F177" s="54">
        <f t="shared" si="31"/>
        <v>104.863034154918</v>
      </c>
    </row>
    <row r="178" spans="1:6" ht="12.75" customHeight="1" x14ac:dyDescent="0.2">
      <c r="A178" s="55">
        <v>3231</v>
      </c>
      <c r="B178" s="87" t="s">
        <v>397</v>
      </c>
      <c r="C178" s="52" t="s">
        <v>398</v>
      </c>
      <c r="D178" s="244">
        <v>8250383</v>
      </c>
      <c r="E178" s="244">
        <v>8651726.3000000007</v>
      </c>
      <c r="F178" s="54">
        <f t="shared" si="31"/>
        <v>104.86454144007618</v>
      </c>
    </row>
    <row r="179" spans="1:6" ht="12.75" customHeight="1" x14ac:dyDescent="0.2">
      <c r="A179" s="55">
        <v>3232</v>
      </c>
      <c r="B179" s="87" t="s">
        <v>399</v>
      </c>
      <c r="C179" s="52" t="s">
        <v>400</v>
      </c>
      <c r="D179" s="244">
        <v>643588</v>
      </c>
      <c r="E179" s="244">
        <v>300584.68</v>
      </c>
      <c r="F179" s="54">
        <f t="shared" si="31"/>
        <v>46.704519040131267</v>
      </c>
    </row>
    <row r="180" spans="1:6" ht="12.75" customHeight="1" x14ac:dyDescent="0.2">
      <c r="A180" s="55">
        <v>3233</v>
      </c>
      <c r="B180" s="87" t="s">
        <v>401</v>
      </c>
      <c r="C180" s="52" t="s">
        <v>402</v>
      </c>
      <c r="D180" s="244">
        <v>1486487</v>
      </c>
      <c r="E180" s="244">
        <v>1337780.58</v>
      </c>
      <c r="F180" s="54">
        <f t="shared" si="31"/>
        <v>89.996117019523211</v>
      </c>
    </row>
    <row r="181" spans="1:6" ht="12.75" customHeight="1" x14ac:dyDescent="0.2">
      <c r="A181" s="55">
        <v>3234</v>
      </c>
      <c r="B181" s="87" t="s">
        <v>403</v>
      </c>
      <c r="C181" s="52" t="s">
        <v>404</v>
      </c>
      <c r="D181" s="244">
        <v>631084</v>
      </c>
      <c r="E181" s="244">
        <v>673525.51</v>
      </c>
      <c r="F181" s="54">
        <f t="shared" si="31"/>
        <v>106.72517604629495</v>
      </c>
    </row>
    <row r="182" spans="1:6" ht="12.75" customHeight="1" x14ac:dyDescent="0.2">
      <c r="A182" s="55">
        <v>3235</v>
      </c>
      <c r="B182" s="87" t="s">
        <v>405</v>
      </c>
      <c r="C182" s="52" t="s">
        <v>406</v>
      </c>
      <c r="D182" s="244">
        <v>29820559</v>
      </c>
      <c r="E182" s="244">
        <v>32810619.059999999</v>
      </c>
      <c r="F182" s="54">
        <f t="shared" si="31"/>
        <v>110.02684107967258</v>
      </c>
    </row>
    <row r="183" spans="1:6" ht="12.75" customHeight="1" x14ac:dyDescent="0.2">
      <c r="A183" s="55">
        <v>3236</v>
      </c>
      <c r="B183" s="87" t="s">
        <v>407</v>
      </c>
      <c r="C183" s="52" t="s">
        <v>408</v>
      </c>
      <c r="D183" s="244">
        <v>1192278</v>
      </c>
      <c r="E183" s="244">
        <v>1066719.94</v>
      </c>
      <c r="F183" s="54">
        <f t="shared" si="31"/>
        <v>89.469061745666693</v>
      </c>
    </row>
    <row r="184" spans="1:6" ht="12.75" customHeight="1" x14ac:dyDescent="0.2">
      <c r="A184" s="55">
        <v>3237</v>
      </c>
      <c r="B184" s="87" t="s">
        <v>409</v>
      </c>
      <c r="C184" s="52" t="s">
        <v>410</v>
      </c>
      <c r="D184" s="244">
        <v>2335074</v>
      </c>
      <c r="E184" s="244">
        <v>1797941.2</v>
      </c>
      <c r="F184" s="54">
        <f t="shared" si="31"/>
        <v>76.997182958655699</v>
      </c>
    </row>
    <row r="185" spans="1:6" ht="12.75" customHeight="1" x14ac:dyDescent="0.2">
      <c r="A185" s="55">
        <v>3238</v>
      </c>
      <c r="B185" s="87" t="s">
        <v>411</v>
      </c>
      <c r="C185" s="52" t="s">
        <v>412</v>
      </c>
      <c r="D185" s="244">
        <v>672623</v>
      </c>
      <c r="E185" s="244">
        <v>998037.78</v>
      </c>
      <c r="F185" s="54">
        <f t="shared" si="31"/>
        <v>148.37996619205705</v>
      </c>
    </row>
    <row r="186" spans="1:6" ht="12.75" customHeight="1" x14ac:dyDescent="0.2">
      <c r="A186" s="55">
        <v>3239</v>
      </c>
      <c r="B186" s="87" t="s">
        <v>413</v>
      </c>
      <c r="C186" s="52" t="s">
        <v>414</v>
      </c>
      <c r="D186" s="244">
        <v>4076313</v>
      </c>
      <c r="E186" s="244">
        <v>3859611.68</v>
      </c>
      <c r="F186" s="54">
        <f t="shared" si="31"/>
        <v>94.683889092913134</v>
      </c>
    </row>
    <row r="187" spans="1:6" ht="12.75" customHeight="1" x14ac:dyDescent="0.2">
      <c r="A187" s="55">
        <v>324</v>
      </c>
      <c r="B187" s="87" t="s">
        <v>415</v>
      </c>
      <c r="C187" s="52" t="s">
        <v>416</v>
      </c>
      <c r="D187" s="244">
        <v>2224</v>
      </c>
      <c r="E187" s="244">
        <v>30439.08</v>
      </c>
      <c r="F187" s="54">
        <f t="shared" si="31"/>
        <v>1368.6636690647483</v>
      </c>
    </row>
    <row r="188" spans="1:6" ht="12.75" customHeight="1" x14ac:dyDescent="0.2">
      <c r="A188" s="55">
        <v>329</v>
      </c>
      <c r="B188" s="87" t="s">
        <v>417</v>
      </c>
      <c r="C188" s="52" t="s">
        <v>418</v>
      </c>
      <c r="D188" s="53">
        <f t="shared" ref="D188:E188" si="43">SUM(D189:D195)</f>
        <v>7362198</v>
      </c>
      <c r="E188" s="53">
        <f t="shared" si="43"/>
        <v>2047381.07</v>
      </c>
      <c r="F188" s="54">
        <f t="shared" si="31"/>
        <v>27.80937255422905</v>
      </c>
    </row>
    <row r="189" spans="1:6" ht="12.75" customHeight="1" x14ac:dyDescent="0.2">
      <c r="A189" s="55">
        <v>3291</v>
      </c>
      <c r="B189" s="234" t="s">
        <v>419</v>
      </c>
      <c r="C189" s="52" t="s">
        <v>420</v>
      </c>
      <c r="D189" s="244">
        <v>5855281</v>
      </c>
      <c r="E189" s="244">
        <v>634463.31000000006</v>
      </c>
      <c r="F189" s="54">
        <f t="shared" si="31"/>
        <v>10.835744860067349</v>
      </c>
    </row>
    <row r="190" spans="1:6" ht="12.75" customHeight="1" x14ac:dyDescent="0.2">
      <c r="A190" s="55">
        <v>3292</v>
      </c>
      <c r="B190" s="87" t="s">
        <v>421</v>
      </c>
      <c r="C190" s="52" t="s">
        <v>422</v>
      </c>
      <c r="D190" s="244">
        <v>177429</v>
      </c>
      <c r="E190" s="244">
        <v>135415.99</v>
      </c>
      <c r="F190" s="54">
        <f t="shared" si="31"/>
        <v>76.321227082382251</v>
      </c>
    </row>
    <row r="191" spans="1:6" ht="12.75" customHeight="1" x14ac:dyDescent="0.2">
      <c r="A191" s="55">
        <v>3293</v>
      </c>
      <c r="B191" s="87" t="s">
        <v>423</v>
      </c>
      <c r="C191" s="52" t="s">
        <v>424</v>
      </c>
      <c r="D191" s="244">
        <v>589231</v>
      </c>
      <c r="E191" s="244">
        <v>704198.4</v>
      </c>
      <c r="F191" s="54">
        <f t="shared" si="31"/>
        <v>119.51143100074503</v>
      </c>
    </row>
    <row r="192" spans="1:6" ht="12.75" customHeight="1" x14ac:dyDescent="0.2">
      <c r="A192" s="55">
        <v>3294</v>
      </c>
      <c r="B192" s="87" t="s">
        <v>425</v>
      </c>
      <c r="C192" s="52" t="s">
        <v>426</v>
      </c>
      <c r="D192" s="244">
        <v>212932</v>
      </c>
      <c r="E192" s="244">
        <v>209545.52</v>
      </c>
      <c r="F192" s="54">
        <f t="shared" si="31"/>
        <v>98.409595551631497</v>
      </c>
    </row>
    <row r="193" spans="1:6" ht="12.75" customHeight="1" x14ac:dyDescent="0.2">
      <c r="A193" s="55">
        <v>3295</v>
      </c>
      <c r="B193" s="87" t="s">
        <v>427</v>
      </c>
      <c r="C193" s="52" t="s">
        <v>428</v>
      </c>
      <c r="D193" s="244">
        <v>54711</v>
      </c>
      <c r="E193" s="244">
        <v>53566.17</v>
      </c>
      <c r="F193" s="54">
        <f t="shared" si="31"/>
        <v>97.907495750397544</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472614</v>
      </c>
      <c r="E195" s="244">
        <v>310191.68</v>
      </c>
      <c r="F195" s="54">
        <f t="shared" si="31"/>
        <v>65.633197493091615</v>
      </c>
    </row>
    <row r="196" spans="1:6" ht="12.75" customHeight="1" x14ac:dyDescent="0.2">
      <c r="A196" s="55">
        <v>34</v>
      </c>
      <c r="B196" s="234" t="s">
        <v>433</v>
      </c>
      <c r="C196" s="52" t="s">
        <v>434</v>
      </c>
      <c r="D196" s="53">
        <f t="shared" ref="D196:E196" si="44">D197+D202+D210</f>
        <v>178386</v>
      </c>
      <c r="E196" s="53">
        <f t="shared" si="44"/>
        <v>233283.62</v>
      </c>
      <c r="F196" s="54">
        <f t="shared" si="31"/>
        <v>130.77462356911417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100112</v>
      </c>
      <c r="E202" s="53">
        <f t="shared" si="46"/>
        <v>139467.31</v>
      </c>
      <c r="F202" s="54">
        <f t="shared" si="31"/>
        <v>139.31128136487135</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24710</v>
      </c>
      <c r="E204" s="244">
        <v>27018.54</v>
      </c>
      <c r="F204" s="54">
        <f t="shared" si="31"/>
        <v>109.3425333872926</v>
      </c>
    </row>
    <row r="205" spans="1:6" ht="24" x14ac:dyDescent="0.2">
      <c r="A205" s="55">
        <v>3423</v>
      </c>
      <c r="B205" s="234" t="s">
        <v>451</v>
      </c>
      <c r="C205" s="52" t="s">
        <v>452</v>
      </c>
      <c r="D205" s="244">
        <v>75402</v>
      </c>
      <c r="E205" s="244">
        <v>112448.77</v>
      </c>
      <c r="F205" s="54">
        <f t="shared" si="31"/>
        <v>149.13234396965598</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78274</v>
      </c>
      <c r="E210" s="53">
        <f t="shared" si="47"/>
        <v>93816.310000000012</v>
      </c>
      <c r="F210" s="54">
        <f t="shared" si="31"/>
        <v>119.8562868896441</v>
      </c>
    </row>
    <row r="211" spans="1:6" ht="12.75" customHeight="1" x14ac:dyDescent="0.2">
      <c r="A211" s="55">
        <v>3431</v>
      </c>
      <c r="B211" s="234" t="s">
        <v>463</v>
      </c>
      <c r="C211" s="52" t="s">
        <v>464</v>
      </c>
      <c r="D211" s="244">
        <v>74945</v>
      </c>
      <c r="E211" s="244">
        <v>90092.94</v>
      </c>
      <c r="F211" s="54">
        <f t="shared" si="31"/>
        <v>120.21207552204952</v>
      </c>
    </row>
    <row r="212" spans="1:6" ht="12.75" customHeight="1" x14ac:dyDescent="0.2">
      <c r="A212" s="55">
        <v>3432</v>
      </c>
      <c r="B212" s="87" t="s">
        <v>465</v>
      </c>
      <c r="C212" s="52" t="s">
        <v>466</v>
      </c>
      <c r="D212" s="244">
        <v>3307</v>
      </c>
      <c r="E212" s="244">
        <v>3713.3</v>
      </c>
      <c r="F212" s="54">
        <f t="shared" si="31"/>
        <v>112.28605987299667</v>
      </c>
    </row>
    <row r="213" spans="1:6" ht="12.75" customHeight="1" x14ac:dyDescent="0.2">
      <c r="A213" s="55">
        <v>3433</v>
      </c>
      <c r="B213" s="87" t="s">
        <v>467</v>
      </c>
      <c r="C213" s="52" t="s">
        <v>468</v>
      </c>
      <c r="D213" s="244">
        <v>22</v>
      </c>
      <c r="E213" s="244">
        <v>10.07</v>
      </c>
      <c r="F213" s="54">
        <f t="shared" si="31"/>
        <v>45.772727272727273</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5699094</v>
      </c>
      <c r="E215" s="53">
        <f t="shared" si="48"/>
        <v>8123750.2100000009</v>
      </c>
      <c r="F215" s="54">
        <f t="shared" si="31"/>
        <v>142.5445905963299</v>
      </c>
    </row>
    <row r="216" spans="1:6" ht="12.75" customHeight="1" x14ac:dyDescent="0.2">
      <c r="A216" s="55">
        <v>351</v>
      </c>
      <c r="B216" s="87" t="s">
        <v>473</v>
      </c>
      <c r="C216" s="52" t="s">
        <v>474</v>
      </c>
      <c r="D216" s="53">
        <f t="shared" ref="D216:E216" si="49">SUM(D217:D218)</f>
        <v>53747</v>
      </c>
      <c r="E216" s="53">
        <f t="shared" si="49"/>
        <v>327722.44</v>
      </c>
      <c r="F216" s="54">
        <f t="shared" si="31"/>
        <v>609.75020001116343</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53747</v>
      </c>
      <c r="E218" s="244">
        <v>327722.44</v>
      </c>
      <c r="F218" s="54">
        <f t="shared" si="31"/>
        <v>609.75020001116343</v>
      </c>
    </row>
    <row r="219" spans="1:6" ht="24" x14ac:dyDescent="0.2">
      <c r="A219" s="55">
        <v>352</v>
      </c>
      <c r="B219" s="87" t="s">
        <v>479</v>
      </c>
      <c r="C219" s="52" t="s">
        <v>480</v>
      </c>
      <c r="D219" s="53">
        <f t="shared" ref="D219:E219" si="50">SUM(D220:D222)</f>
        <v>5645347</v>
      </c>
      <c r="E219" s="53">
        <f t="shared" si="50"/>
        <v>7796027.7700000005</v>
      </c>
      <c r="F219" s="54">
        <f t="shared" si="31"/>
        <v>138.09652037332694</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779396</v>
      </c>
      <c r="E221" s="244">
        <v>1343067.86</v>
      </c>
      <c r="F221" s="54">
        <f t="shared" si="31"/>
        <v>172.32162597703865</v>
      </c>
    </row>
    <row r="222" spans="1:6" ht="12.75" customHeight="1" x14ac:dyDescent="0.2">
      <c r="A222" s="55">
        <v>3523</v>
      </c>
      <c r="B222" s="87" t="s">
        <v>485</v>
      </c>
      <c r="C222" s="52" t="s">
        <v>486</v>
      </c>
      <c r="D222" s="244">
        <v>4865951</v>
      </c>
      <c r="E222" s="244">
        <v>6452959.9100000001</v>
      </c>
      <c r="F222" s="54">
        <f t="shared" si="31"/>
        <v>132.61456825192033</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116622654</v>
      </c>
      <c r="E224" s="53">
        <f t="shared" si="51"/>
        <v>133042247.31</v>
      </c>
      <c r="F224" s="54">
        <f t="shared" ref="F224:F235" si="52">IF(D224&lt;&gt;0,IF(E224/D224&gt;=100,"&gt;&gt;100",E224/D224*100),"-")</f>
        <v>114.07924853948188</v>
      </c>
    </row>
    <row r="225" spans="1:6" ht="12.75" customHeight="1" x14ac:dyDescent="0.2">
      <c r="A225" s="55">
        <v>361</v>
      </c>
      <c r="B225" s="87" t="s">
        <v>491</v>
      </c>
      <c r="C225" s="52" t="s">
        <v>492</v>
      </c>
      <c r="D225" s="53">
        <f t="shared" ref="D225:E225" si="53">SUM(D226:D227)</f>
        <v>52428</v>
      </c>
      <c r="E225" s="53">
        <f t="shared" si="53"/>
        <v>0</v>
      </c>
      <c r="F225" s="54">
        <f t="shared" si="52"/>
        <v>0</v>
      </c>
    </row>
    <row r="226" spans="1:6" ht="12.75" customHeight="1" x14ac:dyDescent="0.2">
      <c r="A226" s="55">
        <v>3611</v>
      </c>
      <c r="B226" s="87" t="s">
        <v>493</v>
      </c>
      <c r="C226" s="52" t="s">
        <v>494</v>
      </c>
      <c r="D226" s="244">
        <v>52428</v>
      </c>
      <c r="E226" s="244">
        <v>0</v>
      </c>
      <c r="F226" s="54">
        <f t="shared" si="52"/>
        <v>0</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319013</v>
      </c>
      <c r="E228" s="53">
        <f t="shared" si="54"/>
        <v>311495.21000000002</v>
      </c>
      <c r="F228" s="54">
        <f t="shared" si="52"/>
        <v>97.643422054900583</v>
      </c>
    </row>
    <row r="229" spans="1:6" ht="12.75" customHeight="1" x14ac:dyDescent="0.2">
      <c r="A229" s="55">
        <v>3621</v>
      </c>
      <c r="B229" s="87" t="s">
        <v>499</v>
      </c>
      <c r="C229" s="52" t="s">
        <v>500</v>
      </c>
      <c r="D229" s="244">
        <v>319013</v>
      </c>
      <c r="E229" s="244">
        <v>311495.21000000002</v>
      </c>
      <c r="F229" s="54">
        <f t="shared" si="52"/>
        <v>97.643422054900583</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2287018</v>
      </c>
      <c r="E231" s="53">
        <f t="shared" si="55"/>
        <v>4802274.41</v>
      </c>
      <c r="F231" s="54">
        <f t="shared" si="52"/>
        <v>209.97973824429889</v>
      </c>
    </row>
    <row r="232" spans="1:6" ht="12.75" customHeight="1" x14ac:dyDescent="0.2">
      <c r="A232" s="55">
        <v>3631</v>
      </c>
      <c r="B232" s="87" t="s">
        <v>505</v>
      </c>
      <c r="C232" s="52" t="s">
        <v>506</v>
      </c>
      <c r="D232" s="244">
        <v>1203333</v>
      </c>
      <c r="E232" s="244">
        <v>4165000</v>
      </c>
      <c r="F232" s="54">
        <f t="shared" si="52"/>
        <v>346.12197953517438</v>
      </c>
    </row>
    <row r="233" spans="1:6" ht="12.75" customHeight="1" x14ac:dyDescent="0.2">
      <c r="A233" s="55">
        <v>3632</v>
      </c>
      <c r="B233" s="87" t="s">
        <v>507</v>
      </c>
      <c r="C233" s="52" t="s">
        <v>508</v>
      </c>
      <c r="D233" s="244">
        <v>1083685</v>
      </c>
      <c r="E233" s="244">
        <v>637274.41</v>
      </c>
      <c r="F233" s="54">
        <f t="shared" si="52"/>
        <v>58.806240743389459</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3527960</v>
      </c>
      <c r="E236" s="53">
        <f t="shared" si="56"/>
        <v>3517414</v>
      </c>
      <c r="F236" s="54">
        <f t="shared" ref="F236:F239" si="57">IF(D236&lt;&gt;0,IF(E236/D236&gt;=100,"&gt;&gt;100",E236/D236*100),"-")</f>
        <v>99.701073708318688</v>
      </c>
    </row>
    <row r="237" spans="1:6" ht="12.75" customHeight="1" x14ac:dyDescent="0.2">
      <c r="A237" s="55" t="s">
        <v>515</v>
      </c>
      <c r="B237" s="87" t="s">
        <v>516</v>
      </c>
      <c r="C237" s="52" t="s">
        <v>515</v>
      </c>
      <c r="D237" s="244">
        <v>3362960</v>
      </c>
      <c r="E237" s="244">
        <v>3417414</v>
      </c>
      <c r="F237" s="54">
        <f t="shared" si="57"/>
        <v>101.61922829887955</v>
      </c>
    </row>
    <row r="238" spans="1:6" ht="12.75" customHeight="1" x14ac:dyDescent="0.2">
      <c r="A238" s="55" t="s">
        <v>517</v>
      </c>
      <c r="B238" s="87" t="s">
        <v>518</v>
      </c>
      <c r="C238" s="52" t="s">
        <v>517</v>
      </c>
      <c r="D238" s="244">
        <v>165000</v>
      </c>
      <c r="E238" s="244">
        <v>100000</v>
      </c>
      <c r="F238" s="54">
        <f t="shared" si="57"/>
        <v>60.606060606060609</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106492917</v>
      </c>
      <c r="E240" s="53">
        <f t="shared" si="58"/>
        <v>118423841.61</v>
      </c>
      <c r="F240" s="54">
        <f t="shared" ref="F240:F243" si="59">IF(D240&lt;&gt;0,IF(E240/D240&gt;=100,"&gt;&gt;100",E240/D240*100),"-")</f>
        <v>111.20349122374027</v>
      </c>
    </row>
    <row r="241" spans="1:6" ht="24" x14ac:dyDescent="0.2">
      <c r="A241" s="55">
        <v>3672</v>
      </c>
      <c r="B241" s="87" t="s">
        <v>523</v>
      </c>
      <c r="C241" s="52" t="s">
        <v>524</v>
      </c>
      <c r="D241" s="244">
        <v>57186602</v>
      </c>
      <c r="E241" s="244">
        <v>61882452.369999997</v>
      </c>
      <c r="F241" s="54">
        <f t="shared" si="59"/>
        <v>108.21145199359808</v>
      </c>
    </row>
    <row r="242" spans="1:6" ht="24" x14ac:dyDescent="0.2">
      <c r="A242" s="55">
        <v>3673</v>
      </c>
      <c r="B242" s="87" t="s">
        <v>525</v>
      </c>
      <c r="C242" s="52" t="s">
        <v>526</v>
      </c>
      <c r="D242" s="244">
        <v>49003190</v>
      </c>
      <c r="E242" s="244">
        <v>53273345.280000001</v>
      </c>
      <c r="F242" s="54">
        <f t="shared" si="59"/>
        <v>108.71403531076243</v>
      </c>
    </row>
    <row r="243" spans="1:6" ht="24" x14ac:dyDescent="0.2">
      <c r="A243" s="55">
        <v>3674</v>
      </c>
      <c r="B243" s="87" t="s">
        <v>527</v>
      </c>
      <c r="C243" s="52" t="s">
        <v>528</v>
      </c>
      <c r="D243" s="244">
        <v>303125</v>
      </c>
      <c r="E243" s="244">
        <v>3268043.96</v>
      </c>
      <c r="F243" s="54">
        <f t="shared" si="59"/>
        <v>1078.1175950515462</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3943318</v>
      </c>
      <c r="E247" s="53">
        <f t="shared" si="62"/>
        <v>5987222.0800000001</v>
      </c>
      <c r="F247" s="54">
        <f t="shared" si="61"/>
        <v>151.83208861167171</v>
      </c>
    </row>
    <row r="248" spans="1:6" ht="12.75" customHeight="1" x14ac:dyDescent="0.2">
      <c r="A248" s="55" t="s">
        <v>537</v>
      </c>
      <c r="B248" s="87" t="s">
        <v>199</v>
      </c>
      <c r="C248" s="52" t="s">
        <v>537</v>
      </c>
      <c r="D248" s="244">
        <v>250361</v>
      </c>
      <c r="E248" s="244">
        <v>998346.13</v>
      </c>
      <c r="F248" s="54">
        <f t="shared" si="61"/>
        <v>398.76263874964548</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3692957</v>
      </c>
      <c r="E250" s="244">
        <v>4988875.95</v>
      </c>
      <c r="F250" s="54">
        <f t="shared" si="61"/>
        <v>135.09163388579938</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24907548</v>
      </c>
      <c r="E252" s="53">
        <f t="shared" si="63"/>
        <v>32967408.440000001</v>
      </c>
      <c r="F252" s="54">
        <f t="shared" ref="F252:F258" si="64">IF(D252&lt;&gt;0,IF(E252/D252&gt;=100,"&gt;&gt;100",E252/D252*100),"-")</f>
        <v>132.35910833133795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24907548</v>
      </c>
      <c r="E259" s="53">
        <f t="shared" si="66"/>
        <v>32967408.440000001</v>
      </c>
      <c r="F259" s="54">
        <f t="shared" ref="F259:F262" si="67">IF(D259&lt;&gt;0,IF(E259/D259&gt;=100,"&gt;&gt;100",E259/D259*100),"-")</f>
        <v>132.35910833133795</v>
      </c>
    </row>
    <row r="260" spans="1:6" ht="12.75" customHeight="1" x14ac:dyDescent="0.2">
      <c r="A260" s="55">
        <v>3721</v>
      </c>
      <c r="B260" s="87" t="s">
        <v>557</v>
      </c>
      <c r="C260" s="52" t="s">
        <v>558</v>
      </c>
      <c r="D260" s="244">
        <v>2052972</v>
      </c>
      <c r="E260" s="244">
        <f>2478470.3-2500</f>
        <v>2475970.2999999998</v>
      </c>
      <c r="F260" s="54">
        <f t="shared" si="67"/>
        <v>120.60419236112327</v>
      </c>
    </row>
    <row r="261" spans="1:6" ht="12.75" customHeight="1" x14ac:dyDescent="0.2">
      <c r="A261" s="55">
        <v>3722</v>
      </c>
      <c r="B261" s="87" t="s">
        <v>559</v>
      </c>
      <c r="C261" s="52" t="s">
        <v>560</v>
      </c>
      <c r="D261" s="244">
        <v>22854576</v>
      </c>
      <c r="E261" s="244">
        <f>30488938.14+2500</f>
        <v>30491438.140000001</v>
      </c>
      <c r="F261" s="54">
        <f t="shared" si="67"/>
        <v>133.41502436973673</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8887144</v>
      </c>
      <c r="E263" s="53">
        <f t="shared" si="68"/>
        <v>20393576.620000001</v>
      </c>
      <c r="F263" s="54">
        <f t="shared" ref="F263:F267" si="69">IF(D263&lt;&gt;0,IF(E263/D263&gt;=100,"&gt;&gt;100",E263/D263*100),"-")</f>
        <v>229.4727824822013</v>
      </c>
    </row>
    <row r="264" spans="1:6" ht="12.75" customHeight="1" x14ac:dyDescent="0.2">
      <c r="A264" s="55">
        <v>381</v>
      </c>
      <c r="B264" s="87" t="s">
        <v>565</v>
      </c>
      <c r="C264" s="52" t="s">
        <v>566</v>
      </c>
      <c r="D264" s="53">
        <f t="shared" ref="D264:E264" si="70">SUM(D265:D267)</f>
        <v>7640144</v>
      </c>
      <c r="E264" s="53">
        <f t="shared" si="70"/>
        <v>8682390.3600000013</v>
      </c>
      <c r="F264" s="54">
        <f t="shared" si="69"/>
        <v>113.64171094157389</v>
      </c>
    </row>
    <row r="265" spans="1:6" ht="12.75" customHeight="1" x14ac:dyDescent="0.2">
      <c r="A265" s="55">
        <v>3811</v>
      </c>
      <c r="B265" s="87" t="s">
        <v>567</v>
      </c>
      <c r="C265" s="52" t="s">
        <v>568</v>
      </c>
      <c r="D265" s="244">
        <v>7492407</v>
      </c>
      <c r="E265" s="244">
        <v>8645067.6500000004</v>
      </c>
      <c r="F265" s="54">
        <f t="shared" si="69"/>
        <v>115.38438381684284</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147737</v>
      </c>
      <c r="E267" s="244">
        <v>37322.71</v>
      </c>
      <c r="F267" s="54">
        <f t="shared" si="69"/>
        <v>25.262940224859037</v>
      </c>
    </row>
    <row r="268" spans="1:6" ht="12.75" customHeight="1" x14ac:dyDescent="0.2">
      <c r="A268" s="55">
        <v>382</v>
      </c>
      <c r="B268" s="88" t="s">
        <v>573</v>
      </c>
      <c r="C268" s="52" t="s">
        <v>574</v>
      </c>
      <c r="D268" s="53">
        <f t="shared" ref="D268:E268" si="71">SUM(D269:D272)</f>
        <v>244000</v>
      </c>
      <c r="E268" s="53">
        <f t="shared" si="71"/>
        <v>401250</v>
      </c>
      <c r="F268" s="54">
        <f t="shared" ref="F268:F272" si="72">IF(D268&lt;&gt;0,IF(E268/D268&gt;=100,"&gt;&gt;100",E268/D268*100),"-")</f>
        <v>164.44672131147541</v>
      </c>
    </row>
    <row r="269" spans="1:6" ht="12.75" customHeight="1" x14ac:dyDescent="0.2">
      <c r="A269" s="55">
        <v>3821</v>
      </c>
      <c r="B269" s="87" t="s">
        <v>575</v>
      </c>
      <c r="C269" s="52" t="s">
        <v>576</v>
      </c>
      <c r="D269" s="244">
        <v>244000</v>
      </c>
      <c r="E269" s="244">
        <v>401250</v>
      </c>
      <c r="F269" s="54">
        <f t="shared" si="72"/>
        <v>164.44672131147541</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3000</v>
      </c>
      <c r="E273" s="53">
        <f t="shared" si="73"/>
        <v>11209936.26</v>
      </c>
      <c r="F273" s="54" t="str">
        <f t="shared" ref="F273:F284" si="74">IF(D273&lt;&gt;0,IF(E273/D273&gt;=100,"&gt;&gt;100",E273/D273*100),"-")</f>
        <v>&gt;&gt;100</v>
      </c>
    </row>
    <row r="274" spans="1:6" ht="12.75" customHeight="1" x14ac:dyDescent="0.2">
      <c r="A274" s="55">
        <v>3831</v>
      </c>
      <c r="B274" s="87" t="s">
        <v>585</v>
      </c>
      <c r="C274" s="52" t="s">
        <v>586</v>
      </c>
      <c r="D274" s="244">
        <v>3000</v>
      </c>
      <c r="E274" s="244">
        <v>11209936.26</v>
      </c>
      <c r="F274" s="54" t="str">
        <f t="shared" si="74"/>
        <v>&gt;&gt;100</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1000000</v>
      </c>
      <c r="E279" s="53">
        <f t="shared" si="75"/>
        <v>100000</v>
      </c>
      <c r="F279" s="54">
        <f t="shared" si="74"/>
        <v>10</v>
      </c>
    </row>
    <row r="280" spans="1:6" ht="24" x14ac:dyDescent="0.2">
      <c r="A280" s="55">
        <v>3861</v>
      </c>
      <c r="B280" s="87" t="s">
        <v>596</v>
      </c>
      <c r="C280" s="52" t="s">
        <v>597</v>
      </c>
      <c r="D280" s="244">
        <v>1000000</v>
      </c>
      <c r="E280" s="244">
        <v>100000</v>
      </c>
      <c r="F280" s="54">
        <f t="shared" si="74"/>
        <v>10</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242684178</v>
      </c>
      <c r="E289" s="53">
        <f t="shared" si="79"/>
        <v>281073367.96999997</v>
      </c>
      <c r="F289" s="54">
        <f t="shared" si="76"/>
        <v>115.81857963974889</v>
      </c>
    </row>
    <row r="290" spans="1:6" ht="12.75" customHeight="1" x14ac:dyDescent="0.2">
      <c r="A290" s="55" t="s">
        <v>606</v>
      </c>
      <c r="B290" s="87" t="s">
        <v>617</v>
      </c>
      <c r="C290" s="52" t="s">
        <v>618</v>
      </c>
      <c r="D290" s="53">
        <f>IF(D6&gt;=D289,D6-D289,0)</f>
        <v>10018371</v>
      </c>
      <c r="E290" s="53">
        <f>IF(E6&gt;=E289,E6-E289,0)</f>
        <v>16072319.290000021</v>
      </c>
      <c r="F290" s="54">
        <f t="shared" si="76"/>
        <v>160.42846975820743</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42531822</v>
      </c>
      <c r="E292" s="244">
        <v>53172090.420000002</v>
      </c>
      <c r="F292" s="54">
        <f t="shared" si="76"/>
        <v>125.01719399653277</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4410052</v>
      </c>
      <c r="E294" s="244">
        <v>4775210.07</v>
      </c>
      <c r="F294" s="54">
        <f t="shared" si="76"/>
        <v>108.28013071047688</v>
      </c>
    </row>
    <row r="295" spans="1:6" ht="24" x14ac:dyDescent="0.2">
      <c r="A295" s="55">
        <v>9661</v>
      </c>
      <c r="B295" s="87" t="s">
        <v>627</v>
      </c>
      <c r="C295" s="52" t="s">
        <v>628</v>
      </c>
      <c r="D295" s="244">
        <v>13550</v>
      </c>
      <c r="E295" s="244">
        <v>0</v>
      </c>
      <c r="F295" s="54">
        <f t="shared" si="76"/>
        <v>0</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13634</v>
      </c>
      <c r="E298" s="53">
        <f t="shared" si="80"/>
        <v>45894.630000000005</v>
      </c>
      <c r="F298" s="54">
        <f t="shared" ref="F298:F418" si="81">IF(D298&lt;&gt;0,IF(E298/D298&gt;=100,"&gt;&gt;100",E298/D298*100),"-")</f>
        <v>336.61896728766322</v>
      </c>
    </row>
    <row r="299" spans="1:6" ht="12.75" customHeight="1" x14ac:dyDescent="0.2">
      <c r="A299" s="55">
        <v>71</v>
      </c>
      <c r="B299" s="87" t="s">
        <v>634</v>
      </c>
      <c r="C299" s="52" t="s">
        <v>635</v>
      </c>
      <c r="D299" s="53">
        <f t="shared" ref="D299:E299" si="82">D300+D304</f>
        <v>5807</v>
      </c>
      <c r="E299" s="53">
        <f t="shared" si="82"/>
        <v>3873.47</v>
      </c>
      <c r="F299" s="54">
        <f t="shared" si="81"/>
        <v>66.703461339762356</v>
      </c>
    </row>
    <row r="300" spans="1:6" ht="24" x14ac:dyDescent="0.2">
      <c r="A300" s="55">
        <v>711</v>
      </c>
      <c r="B300" s="87" t="s">
        <v>636</v>
      </c>
      <c r="C300" s="52" t="s">
        <v>637</v>
      </c>
      <c r="D300" s="53">
        <f t="shared" ref="D300:E300" si="83">SUM(D301:D303)</f>
        <v>5807</v>
      </c>
      <c r="E300" s="53">
        <f t="shared" si="83"/>
        <v>3873.47</v>
      </c>
      <c r="F300" s="54">
        <f t="shared" si="81"/>
        <v>66.703461339762356</v>
      </c>
    </row>
    <row r="301" spans="1:6" ht="12.75" customHeight="1" x14ac:dyDescent="0.2">
      <c r="A301" s="55">
        <v>7111</v>
      </c>
      <c r="B301" s="87" t="s">
        <v>638</v>
      </c>
      <c r="C301" s="52" t="s">
        <v>639</v>
      </c>
      <c r="D301" s="244">
        <v>5807</v>
      </c>
      <c r="E301" s="244">
        <v>3873.47</v>
      </c>
      <c r="F301" s="54">
        <f t="shared" si="81"/>
        <v>66.703461339762356</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7827</v>
      </c>
      <c r="E311" s="53">
        <f t="shared" si="85"/>
        <v>42021.16</v>
      </c>
      <c r="F311" s="54">
        <f t="shared" si="81"/>
        <v>536.87440909671659</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7827</v>
      </c>
      <c r="E317" s="53">
        <f t="shared" si="87"/>
        <v>42021.16</v>
      </c>
      <c r="F317" s="54">
        <f t="shared" si="81"/>
        <v>536.87440909671659</v>
      </c>
    </row>
    <row r="318" spans="1:6" ht="12.75" customHeight="1" x14ac:dyDescent="0.2">
      <c r="A318" s="55">
        <v>7221</v>
      </c>
      <c r="B318" s="87" t="s">
        <v>672</v>
      </c>
      <c r="C318" s="52" t="s">
        <v>673</v>
      </c>
      <c r="D318" s="244">
        <v>6327</v>
      </c>
      <c r="E318" s="244">
        <v>771.16</v>
      </c>
      <c r="F318" s="54">
        <f t="shared" si="81"/>
        <v>12.18839892524103</v>
      </c>
    </row>
    <row r="319" spans="1:6" ht="12.75" customHeight="1" x14ac:dyDescent="0.2">
      <c r="A319" s="55">
        <v>7222</v>
      </c>
      <c r="B319" s="87" t="s">
        <v>674</v>
      </c>
      <c r="C319" s="52" t="s">
        <v>675</v>
      </c>
      <c r="D319" s="244">
        <v>1500</v>
      </c>
      <c r="E319" s="244">
        <v>0</v>
      </c>
      <c r="F319" s="54">
        <f t="shared" si="81"/>
        <v>0</v>
      </c>
    </row>
    <row r="320" spans="1:6" ht="12.75" customHeight="1" x14ac:dyDescent="0.2">
      <c r="A320" s="55">
        <v>7223</v>
      </c>
      <c r="B320" s="87" t="s">
        <v>676</v>
      </c>
      <c r="C320" s="52" t="s">
        <v>677</v>
      </c>
      <c r="D320" s="244">
        <v>0</v>
      </c>
      <c r="E320" s="244">
        <v>41250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5299476</v>
      </c>
      <c r="E350" s="53">
        <f t="shared" si="95"/>
        <v>7525174.5099999998</v>
      </c>
      <c r="F350" s="54">
        <f t="shared" si="81"/>
        <v>141.99846381038427</v>
      </c>
    </row>
    <row r="351" spans="1:6" ht="12.75" customHeight="1" x14ac:dyDescent="0.2">
      <c r="A351" s="55">
        <v>41</v>
      </c>
      <c r="B351" s="87" t="s">
        <v>738</v>
      </c>
      <c r="C351" s="52" t="s">
        <v>739</v>
      </c>
      <c r="D351" s="53">
        <f t="shared" ref="D351:E351" si="96">D352+D356</f>
        <v>0</v>
      </c>
      <c r="E351" s="53">
        <f t="shared" si="96"/>
        <v>1127799</v>
      </c>
      <c r="F351" s="54" t="str">
        <f t="shared" si="81"/>
        <v>-</v>
      </c>
    </row>
    <row r="352" spans="1:6" ht="12.75" customHeight="1" x14ac:dyDescent="0.2">
      <c r="A352" s="55">
        <v>411</v>
      </c>
      <c r="B352" s="87" t="s">
        <v>740</v>
      </c>
      <c r="C352" s="52" t="s">
        <v>741</v>
      </c>
      <c r="D352" s="53">
        <f t="shared" ref="D352:E352" si="97">SUM(D353:D355)</f>
        <v>0</v>
      </c>
      <c r="E352" s="53">
        <f t="shared" si="97"/>
        <v>96479.5</v>
      </c>
      <c r="F352" s="54" t="str">
        <f t="shared" si="81"/>
        <v>-</v>
      </c>
    </row>
    <row r="353" spans="1:6" ht="12.75" customHeight="1" x14ac:dyDescent="0.2">
      <c r="A353" s="55">
        <v>4111</v>
      </c>
      <c r="B353" s="87" t="s">
        <v>638</v>
      </c>
      <c r="C353" s="52" t="s">
        <v>742</v>
      </c>
      <c r="D353" s="244">
        <v>0</v>
      </c>
      <c r="E353" s="244">
        <v>96479.5</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1031319.5</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1031319.5</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4898950</v>
      </c>
      <c r="E363" s="53">
        <f t="shared" si="99"/>
        <v>1341877.5100000002</v>
      </c>
      <c r="F363" s="54">
        <f t="shared" si="81"/>
        <v>27.391124832872354</v>
      </c>
    </row>
    <row r="364" spans="1:6" ht="12.75" customHeight="1" x14ac:dyDescent="0.2">
      <c r="A364" s="55">
        <v>421</v>
      </c>
      <c r="B364" s="87" t="s">
        <v>756</v>
      </c>
      <c r="C364" s="52" t="s">
        <v>757</v>
      </c>
      <c r="D364" s="53">
        <f t="shared" ref="D364:E364" si="100">SUM(D365:D368)</f>
        <v>4170569</v>
      </c>
      <c r="E364" s="53">
        <f t="shared" si="100"/>
        <v>55300</v>
      </c>
      <c r="F364" s="54">
        <f t="shared" si="81"/>
        <v>1.325958160625085</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4170569</v>
      </c>
      <c r="E366" s="244">
        <v>55300</v>
      </c>
      <c r="F366" s="54">
        <f t="shared" si="81"/>
        <v>1.325958160625085</v>
      </c>
    </row>
    <row r="367" spans="1:6" ht="12.75" customHeight="1" x14ac:dyDescent="0.2">
      <c r="A367" s="55">
        <v>4213</v>
      </c>
      <c r="B367" s="87" t="s">
        <v>666</v>
      </c>
      <c r="C367" s="52" t="s">
        <v>760</v>
      </c>
      <c r="D367" s="244">
        <v>0</v>
      </c>
      <c r="E367" s="244">
        <v>0</v>
      </c>
      <c r="F367" s="54" t="str">
        <f t="shared" si="81"/>
        <v>-</v>
      </c>
    </row>
    <row r="368" spans="1:6" ht="12.75" customHeight="1" x14ac:dyDescent="0.2">
      <c r="A368" s="55">
        <v>4214</v>
      </c>
      <c r="B368" s="87" t="s">
        <v>668</v>
      </c>
      <c r="C368" s="52" t="s">
        <v>761</v>
      </c>
      <c r="D368" s="244">
        <v>0</v>
      </c>
      <c r="E368" s="244">
        <v>0</v>
      </c>
      <c r="F368" s="54" t="str">
        <f t="shared" si="81"/>
        <v>-</v>
      </c>
    </row>
    <row r="369" spans="1:6" ht="12.75" customHeight="1" x14ac:dyDescent="0.2">
      <c r="A369" s="55">
        <v>422</v>
      </c>
      <c r="B369" s="87" t="s">
        <v>762</v>
      </c>
      <c r="C369" s="52" t="s">
        <v>763</v>
      </c>
      <c r="D369" s="53">
        <f t="shared" ref="D369:E369" si="101">SUM(D370:D377)</f>
        <v>540255</v>
      </c>
      <c r="E369" s="53">
        <f t="shared" si="101"/>
        <v>1065715.8900000001</v>
      </c>
      <c r="F369" s="54">
        <f t="shared" si="81"/>
        <v>197.26164311297444</v>
      </c>
    </row>
    <row r="370" spans="1:6" ht="12.75" customHeight="1" x14ac:dyDescent="0.2">
      <c r="A370" s="55">
        <v>4221</v>
      </c>
      <c r="B370" s="87" t="s">
        <v>672</v>
      </c>
      <c r="C370" s="52" t="s">
        <v>764</v>
      </c>
      <c r="D370" s="244">
        <v>482830</v>
      </c>
      <c r="E370" s="244">
        <v>941767.76</v>
      </c>
      <c r="F370" s="54">
        <f t="shared" si="81"/>
        <v>195.05162479547667</v>
      </c>
    </row>
    <row r="371" spans="1:6" ht="12.75" customHeight="1" x14ac:dyDescent="0.2">
      <c r="A371" s="55">
        <v>4222</v>
      </c>
      <c r="B371" s="87" t="s">
        <v>765</v>
      </c>
      <c r="C371" s="52" t="s">
        <v>766</v>
      </c>
      <c r="D371" s="244">
        <v>9650</v>
      </c>
      <c r="E371" s="244">
        <v>53593.29</v>
      </c>
      <c r="F371" s="54">
        <f t="shared" si="81"/>
        <v>555.3708808290155</v>
      </c>
    </row>
    <row r="372" spans="1:6" ht="12.75" customHeight="1" x14ac:dyDescent="0.2">
      <c r="A372" s="55">
        <v>4223</v>
      </c>
      <c r="B372" s="87" t="s">
        <v>676</v>
      </c>
      <c r="C372" s="52" t="s">
        <v>767</v>
      </c>
      <c r="D372" s="244">
        <v>30291</v>
      </c>
      <c r="E372" s="244">
        <v>70354.84</v>
      </c>
      <c r="F372" s="54">
        <f t="shared" si="81"/>
        <v>232.26318048265159</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17484</v>
      </c>
      <c r="E376" s="244">
        <v>0</v>
      </c>
      <c r="F376" s="54">
        <f t="shared" si="81"/>
        <v>0</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124534</v>
      </c>
      <c r="E378" s="53">
        <f t="shared" si="102"/>
        <v>0</v>
      </c>
      <c r="F378" s="54">
        <f t="shared" si="81"/>
        <v>0</v>
      </c>
    </row>
    <row r="379" spans="1:6" ht="12.75" customHeight="1" x14ac:dyDescent="0.2">
      <c r="A379" s="55">
        <v>4231</v>
      </c>
      <c r="B379" s="87" t="s">
        <v>690</v>
      </c>
      <c r="C379" s="52" t="s">
        <v>775</v>
      </c>
      <c r="D379" s="244">
        <v>124534</v>
      </c>
      <c r="E379" s="244">
        <v>0</v>
      </c>
      <c r="F379" s="54">
        <f t="shared" si="81"/>
        <v>0</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56530</v>
      </c>
      <c r="E383" s="53">
        <f t="shared" si="103"/>
        <v>58189.120000000003</v>
      </c>
      <c r="F383" s="54">
        <f t="shared" si="81"/>
        <v>102.93493720148594</v>
      </c>
    </row>
    <row r="384" spans="1:6" ht="12.75" customHeight="1" x14ac:dyDescent="0.2">
      <c r="A384" s="55">
        <v>4241</v>
      </c>
      <c r="B384" s="87" t="s">
        <v>781</v>
      </c>
      <c r="C384" s="52" t="s">
        <v>782</v>
      </c>
      <c r="D384" s="244">
        <v>46530</v>
      </c>
      <c r="E384" s="244">
        <v>48189.120000000003</v>
      </c>
      <c r="F384" s="54">
        <f t="shared" si="81"/>
        <v>103.56569954867827</v>
      </c>
    </row>
    <row r="385" spans="1:6" ht="12.75" customHeight="1" x14ac:dyDescent="0.2">
      <c r="A385" s="55">
        <v>4242</v>
      </c>
      <c r="B385" s="87" t="s">
        <v>702</v>
      </c>
      <c r="C385" s="52" t="s">
        <v>783</v>
      </c>
      <c r="D385" s="244">
        <v>10000</v>
      </c>
      <c r="E385" s="244">
        <v>10000</v>
      </c>
      <c r="F385" s="54">
        <f t="shared" si="81"/>
        <v>100</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7062</v>
      </c>
      <c r="E391" s="53">
        <f t="shared" si="105"/>
        <v>162672.5</v>
      </c>
      <c r="F391" s="54">
        <f t="shared" si="81"/>
        <v>2303.4905126026624</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7062</v>
      </c>
      <c r="E393" s="244">
        <v>162672.5</v>
      </c>
      <c r="F393" s="54">
        <f t="shared" si="81"/>
        <v>2303.4905126026624</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400526</v>
      </c>
      <c r="E402" s="53">
        <f t="shared" si="109"/>
        <v>5055498</v>
      </c>
      <c r="F402" s="54">
        <f t="shared" si="81"/>
        <v>1262.2146876856932</v>
      </c>
    </row>
    <row r="403" spans="1:6" ht="12.75" customHeight="1" x14ac:dyDescent="0.2">
      <c r="A403" s="55">
        <v>451</v>
      </c>
      <c r="B403" s="87" t="s">
        <v>809</v>
      </c>
      <c r="C403" s="52" t="s">
        <v>810</v>
      </c>
      <c r="D403" s="244">
        <v>391067</v>
      </c>
      <c r="E403" s="244">
        <v>5055498</v>
      </c>
      <c r="F403" s="54">
        <f t="shared" si="81"/>
        <v>1292.7447214927365</v>
      </c>
    </row>
    <row r="404" spans="1:6" ht="12.75" customHeight="1" x14ac:dyDescent="0.2">
      <c r="A404" s="55">
        <v>452</v>
      </c>
      <c r="B404" s="87" t="s">
        <v>811</v>
      </c>
      <c r="C404" s="52" t="s">
        <v>812</v>
      </c>
      <c r="D404" s="244">
        <v>9459</v>
      </c>
      <c r="E404" s="244">
        <v>0</v>
      </c>
      <c r="F404" s="54">
        <f t="shared" si="81"/>
        <v>0</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5285842</v>
      </c>
      <c r="E408" s="53">
        <f t="shared" si="111"/>
        <v>7479279.8799999999</v>
      </c>
      <c r="F408" s="54">
        <f t="shared" si="81"/>
        <v>141.49647076094971</v>
      </c>
    </row>
    <row r="409" spans="1:6" ht="12.75" customHeight="1" x14ac:dyDescent="0.2">
      <c r="A409" s="55">
        <v>92212</v>
      </c>
      <c r="B409" s="87" t="s">
        <v>821</v>
      </c>
      <c r="C409" s="52" t="s">
        <v>822</v>
      </c>
      <c r="D409" s="244">
        <v>1115</v>
      </c>
      <c r="E409" s="244">
        <v>945000</v>
      </c>
      <c r="F409" s="54" t="str">
        <f t="shared" si="81"/>
        <v>&gt;&gt;100</v>
      </c>
    </row>
    <row r="410" spans="1:6" ht="12.75" customHeight="1" x14ac:dyDescent="0.2">
      <c r="A410" s="55">
        <v>92222</v>
      </c>
      <c r="B410" s="87" t="s">
        <v>823</v>
      </c>
      <c r="C410" s="52" t="s">
        <v>824</v>
      </c>
      <c r="D410" s="244">
        <v>0</v>
      </c>
      <c r="E410" s="244">
        <v>0</v>
      </c>
      <c r="F410" s="54" t="str">
        <f t="shared" si="81"/>
        <v>-</v>
      </c>
    </row>
    <row r="411" spans="1:6" ht="12.75" customHeight="1" x14ac:dyDescent="0.2">
      <c r="A411" s="55">
        <v>97</v>
      </c>
      <c r="B411" s="87" t="s">
        <v>825</v>
      </c>
      <c r="C411" s="52" t="s">
        <v>826</v>
      </c>
      <c r="D411" s="244">
        <v>63288</v>
      </c>
      <c r="E411" s="244">
        <v>0</v>
      </c>
      <c r="F411" s="54">
        <f t="shared" si="81"/>
        <v>0</v>
      </c>
    </row>
    <row r="412" spans="1:6" ht="12.75" customHeight="1" x14ac:dyDescent="0.2">
      <c r="A412" s="55" t="s">
        <v>606</v>
      </c>
      <c r="B412" s="87" t="s">
        <v>827</v>
      </c>
      <c r="C412" s="52" t="s">
        <v>828</v>
      </c>
      <c r="D412" s="53">
        <f>D6+D298</f>
        <v>252716183</v>
      </c>
      <c r="E412" s="53">
        <f>E6+E298</f>
        <v>297191581.88999999</v>
      </c>
      <c r="F412" s="54">
        <f t="shared" si="81"/>
        <v>117.59895166270375</v>
      </c>
    </row>
    <row r="413" spans="1:6" ht="12.75" customHeight="1" x14ac:dyDescent="0.2">
      <c r="A413" s="55" t="s">
        <v>606</v>
      </c>
      <c r="B413" s="87" t="s">
        <v>829</v>
      </c>
      <c r="C413" s="52" t="s">
        <v>830</v>
      </c>
      <c r="D413" s="53">
        <f t="shared" ref="D413:E413" si="112">D289+D350</f>
        <v>247983654</v>
      </c>
      <c r="E413" s="53">
        <f t="shared" si="112"/>
        <v>288598542.47999996</v>
      </c>
      <c r="F413" s="54">
        <f t="shared" si="81"/>
        <v>116.37805065974224</v>
      </c>
    </row>
    <row r="414" spans="1:6" ht="12.75" customHeight="1" x14ac:dyDescent="0.2">
      <c r="A414" s="55" t="s">
        <v>606</v>
      </c>
      <c r="B414" s="87" t="s">
        <v>831</v>
      </c>
      <c r="C414" s="52" t="s">
        <v>832</v>
      </c>
      <c r="D414" s="53">
        <f t="shared" ref="D414:E414" si="113">IF(D412&gt;=D413,D412-D413,0)</f>
        <v>4732529</v>
      </c>
      <c r="E414" s="53">
        <f t="shared" si="113"/>
        <v>8593039.4100000262</v>
      </c>
      <c r="F414" s="54">
        <f t="shared" si="81"/>
        <v>181.57394090981853</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42532937</v>
      </c>
      <c r="E416" s="53">
        <f t="shared" si="115"/>
        <v>54117090.420000002</v>
      </c>
      <c r="F416" s="54">
        <f t="shared" si="81"/>
        <v>127.23572421062764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4473340</v>
      </c>
      <c r="E418" s="64">
        <f t="shared" si="117"/>
        <v>4775210.07</v>
      </c>
      <c r="F418" s="59">
        <f t="shared" si="81"/>
        <v>106.74820313233514</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10742885</v>
      </c>
      <c r="E420" s="53">
        <f t="shared" si="118"/>
        <v>959230.09999999986</v>
      </c>
      <c r="F420" s="54">
        <f t="shared" ref="F420:F647" si="119">IF(D420&lt;&gt;0,IF(E420/D420&gt;=100,"&gt;&gt;100",E420/D420*100),"-")</f>
        <v>8.9289804368193444</v>
      </c>
    </row>
    <row r="421" spans="1:6" ht="24" x14ac:dyDescent="0.2">
      <c r="A421" s="55">
        <v>81</v>
      </c>
      <c r="B421" s="234" t="s">
        <v>846</v>
      </c>
      <c r="C421" s="52" t="s">
        <v>847</v>
      </c>
      <c r="D421" s="53">
        <f t="shared" ref="D421:E421" si="120">D422+D427+D430+D434+D435+D442+D447+D455</f>
        <v>64309</v>
      </c>
      <c r="E421" s="53">
        <f t="shared" si="120"/>
        <v>289567.28999999998</v>
      </c>
      <c r="F421" s="54">
        <f t="shared" si="119"/>
        <v>450.27490708920988</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64309</v>
      </c>
      <c r="E434" s="244">
        <v>250000</v>
      </c>
      <c r="F434" s="54">
        <f t="shared" si="119"/>
        <v>388.74807569702534</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39567.29</v>
      </c>
      <c r="F442" s="54" t="str">
        <f t="shared" si="119"/>
        <v>-</v>
      </c>
    </row>
    <row r="443" spans="1:6" ht="12.75" customHeight="1" x14ac:dyDescent="0.2">
      <c r="A443" s="55">
        <v>8163</v>
      </c>
      <c r="B443" s="87" t="s">
        <v>890</v>
      </c>
      <c r="C443" s="52" t="s">
        <v>891</v>
      </c>
      <c r="D443" s="244">
        <v>0</v>
      </c>
      <c r="E443" s="244">
        <v>39567.29</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3146264</v>
      </c>
      <c r="E472" s="53">
        <f t="shared" si="133"/>
        <v>43158.62</v>
      </c>
      <c r="F472" s="54">
        <f t="shared" si="119"/>
        <v>1.3717418500164005</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6.62</v>
      </c>
      <c r="F478" s="54" t="str">
        <f t="shared" si="119"/>
        <v>-</v>
      </c>
    </row>
    <row r="479" spans="1:6" ht="24" x14ac:dyDescent="0.2">
      <c r="A479" s="55">
        <v>8331</v>
      </c>
      <c r="B479" s="234" t="s">
        <v>962</v>
      </c>
      <c r="C479" s="52" t="s">
        <v>963</v>
      </c>
      <c r="D479" s="244">
        <v>0</v>
      </c>
      <c r="E479" s="244">
        <v>6.62</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3146264</v>
      </c>
      <c r="E481" s="53">
        <f t="shared" si="136"/>
        <v>43152</v>
      </c>
      <c r="F481" s="54">
        <f t="shared" si="119"/>
        <v>1.3715314417353406</v>
      </c>
    </row>
    <row r="482" spans="1:6" ht="12.75" customHeight="1" x14ac:dyDescent="0.2">
      <c r="A482" s="55">
        <v>8341</v>
      </c>
      <c r="B482" s="87" t="s">
        <v>968</v>
      </c>
      <c r="C482" s="52" t="s">
        <v>969</v>
      </c>
      <c r="D482" s="244">
        <v>3146264</v>
      </c>
      <c r="E482" s="244">
        <v>43152</v>
      </c>
      <c r="F482" s="54">
        <f t="shared" si="119"/>
        <v>1.3715314417353406</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7532312</v>
      </c>
      <c r="E484" s="53">
        <f t="shared" si="137"/>
        <v>626504.18999999994</v>
      </c>
      <c r="F484" s="54">
        <f t="shared" si="119"/>
        <v>8.3175549552381778</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802652</v>
      </c>
      <c r="E490" s="53">
        <f t="shared" si="139"/>
        <v>0</v>
      </c>
      <c r="F490" s="54">
        <f t="shared" si="119"/>
        <v>0</v>
      </c>
    </row>
    <row r="491" spans="1:6" ht="12.75" customHeight="1" x14ac:dyDescent="0.2">
      <c r="A491" s="55">
        <v>8422</v>
      </c>
      <c r="B491" s="87" t="s">
        <v>986</v>
      </c>
      <c r="C491" s="52" t="s">
        <v>987</v>
      </c>
      <c r="D491" s="244">
        <v>802652</v>
      </c>
      <c r="E491" s="244">
        <v>0</v>
      </c>
      <c r="F491" s="54">
        <f t="shared" si="119"/>
        <v>0</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6729459</v>
      </c>
      <c r="E495" s="53">
        <f t="shared" si="140"/>
        <v>626504.18999999994</v>
      </c>
      <c r="F495" s="54">
        <f t="shared" si="119"/>
        <v>9.3098745382058183</v>
      </c>
    </row>
    <row r="496" spans="1:6" ht="12.75" customHeight="1" x14ac:dyDescent="0.2">
      <c r="A496" s="55">
        <v>8443</v>
      </c>
      <c r="B496" s="87" t="s">
        <v>996</v>
      </c>
      <c r="C496" s="52" t="s">
        <v>997</v>
      </c>
      <c r="D496" s="244">
        <v>6729459</v>
      </c>
      <c r="E496" s="244">
        <v>626504.18999999994</v>
      </c>
      <c r="F496" s="54">
        <f t="shared" si="119"/>
        <v>9.3098745382058183</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201</v>
      </c>
      <c r="E507" s="53">
        <f t="shared" si="142"/>
        <v>0</v>
      </c>
      <c r="F507" s="54">
        <f t="shared" si="119"/>
        <v>0</v>
      </c>
    </row>
    <row r="508" spans="1:6" ht="12.75" customHeight="1" x14ac:dyDescent="0.2">
      <c r="A508" s="55">
        <v>8471</v>
      </c>
      <c r="B508" s="87" t="s">
        <v>1020</v>
      </c>
      <c r="C508" s="52" t="s">
        <v>1021</v>
      </c>
      <c r="D508" s="244">
        <v>201</v>
      </c>
      <c r="E508" s="244">
        <v>0</v>
      </c>
      <c r="F508" s="54">
        <f t="shared" si="119"/>
        <v>0</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10839648</v>
      </c>
      <c r="E528" s="53">
        <f t="shared" si="148"/>
        <v>13271248.15</v>
      </c>
      <c r="F528" s="54">
        <f t="shared" si="119"/>
        <v>122.43246413536677</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2550000</v>
      </c>
      <c r="E580" s="53">
        <f t="shared" si="162"/>
        <v>12447400</v>
      </c>
      <c r="F580" s="54">
        <f t="shared" si="119"/>
        <v>488.13333333333333</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2550000</v>
      </c>
      <c r="E585" s="53">
        <f t="shared" si="164"/>
        <v>12447400</v>
      </c>
      <c r="F585" s="54">
        <f t="shared" si="119"/>
        <v>488.13333333333333</v>
      </c>
    </row>
    <row r="586" spans="1:6" ht="12.75" customHeight="1" x14ac:dyDescent="0.2">
      <c r="A586" s="55">
        <v>5321</v>
      </c>
      <c r="B586" s="87" t="s">
        <v>1168</v>
      </c>
      <c r="C586" s="52" t="s">
        <v>1169</v>
      </c>
      <c r="D586" s="244">
        <v>2550000</v>
      </c>
      <c r="E586" s="244">
        <v>12447400</v>
      </c>
      <c r="F586" s="54">
        <f t="shared" si="119"/>
        <v>488.13333333333333</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8289648</v>
      </c>
      <c r="E593" s="53">
        <f t="shared" si="167"/>
        <v>823848.15</v>
      </c>
      <c r="F593" s="54">
        <f t="shared" si="119"/>
        <v>9.9382766312876019</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506839.52</v>
      </c>
      <c r="F599" s="54" t="str">
        <f t="shared" si="119"/>
        <v>-</v>
      </c>
    </row>
    <row r="600" spans="1:6" ht="12.75" customHeight="1" x14ac:dyDescent="0.2">
      <c r="A600" s="55">
        <v>5422</v>
      </c>
      <c r="B600" s="87" t="s">
        <v>1195</v>
      </c>
      <c r="C600" s="52" t="s">
        <v>1196</v>
      </c>
      <c r="D600" s="244">
        <v>0</v>
      </c>
      <c r="E600" s="244">
        <v>506839.52</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197560</v>
      </c>
      <c r="E605" s="53">
        <f t="shared" si="171"/>
        <v>316807.96000000002</v>
      </c>
      <c r="F605" s="54">
        <f t="shared" si="119"/>
        <v>160.36037659445233</v>
      </c>
    </row>
    <row r="606" spans="1:6" ht="24" x14ac:dyDescent="0.2">
      <c r="A606" s="55">
        <v>5443</v>
      </c>
      <c r="B606" s="87" t="s">
        <v>1207</v>
      </c>
      <c r="C606" s="52" t="s">
        <v>1208</v>
      </c>
      <c r="D606" s="244">
        <v>197560</v>
      </c>
      <c r="E606" s="244">
        <v>316807.96000000002</v>
      </c>
      <c r="F606" s="54">
        <f t="shared" si="119"/>
        <v>160.36037659445233</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8092088</v>
      </c>
      <c r="E617" s="53">
        <f t="shared" si="173"/>
        <v>200.67</v>
      </c>
      <c r="F617" s="54">
        <f t="shared" si="119"/>
        <v>2.4798296805472208E-3</v>
      </c>
    </row>
    <row r="618" spans="1:6" ht="12.75" customHeight="1" x14ac:dyDescent="0.2">
      <c r="A618" s="55">
        <v>5471</v>
      </c>
      <c r="B618" s="87" t="s">
        <v>1231</v>
      </c>
      <c r="C618" s="52" t="s">
        <v>1232</v>
      </c>
      <c r="D618" s="244">
        <v>8092088</v>
      </c>
      <c r="E618" s="244">
        <v>200.67</v>
      </c>
      <c r="F618" s="54">
        <f t="shared" si="119"/>
        <v>2.4798296805472208E-3</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96763</v>
      </c>
      <c r="E636" s="53">
        <f t="shared" si="179"/>
        <v>12312018.050000001</v>
      </c>
      <c r="F636" s="54" t="str">
        <f t="shared" si="119"/>
        <v>&gt;&gt;100</v>
      </c>
    </row>
    <row r="637" spans="1:6" ht="12.75" customHeight="1" x14ac:dyDescent="0.2">
      <c r="A637" s="55">
        <v>92213</v>
      </c>
      <c r="B637" s="87" t="s">
        <v>1269</v>
      </c>
      <c r="C637" s="52" t="s">
        <v>1270</v>
      </c>
      <c r="D637" s="244">
        <v>8092088</v>
      </c>
      <c r="E637" s="244">
        <v>1143701</v>
      </c>
      <c r="F637" s="54">
        <f t="shared" si="119"/>
        <v>14.133570964626188</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263459068</v>
      </c>
      <c r="E639" s="53">
        <f t="shared" si="180"/>
        <v>298150811.99000001</v>
      </c>
      <c r="F639" s="54">
        <f t="shared" si="119"/>
        <v>113.16779272520618</v>
      </c>
    </row>
    <row r="640" spans="1:6" ht="12.75" customHeight="1" x14ac:dyDescent="0.2">
      <c r="A640" s="55" t="s">
        <v>606</v>
      </c>
      <c r="B640" s="87" t="s">
        <v>1275</v>
      </c>
      <c r="C640" s="52" t="s">
        <v>1276</v>
      </c>
      <c r="D640" s="53">
        <f t="shared" ref="D640:E640" si="181">D413+D528</f>
        <v>258823302</v>
      </c>
      <c r="E640" s="53">
        <f t="shared" si="181"/>
        <v>301869790.62999994</v>
      </c>
      <c r="F640" s="54">
        <f t="shared" si="119"/>
        <v>116.63161249291223</v>
      </c>
    </row>
    <row r="641" spans="1:6" ht="12.75" customHeight="1" x14ac:dyDescent="0.2">
      <c r="A641" s="55" t="s">
        <v>606</v>
      </c>
      <c r="B641" s="87" t="s">
        <v>1277</v>
      </c>
      <c r="C641" s="52" t="s">
        <v>1278</v>
      </c>
      <c r="D641" s="53">
        <f t="shared" ref="D641:E641" si="182">IF(D639&gt;=D640,D639-D640,0)</f>
        <v>4635766</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3718978.6399999261</v>
      </c>
      <c r="F642" s="54" t="str">
        <f t="shared" si="119"/>
        <v>-</v>
      </c>
    </row>
    <row r="643" spans="1:6" ht="24" x14ac:dyDescent="0.2">
      <c r="A643" s="62" t="s">
        <v>1281</v>
      </c>
      <c r="B643" s="87" t="s">
        <v>1282</v>
      </c>
      <c r="C643" s="63" t="s">
        <v>1281</v>
      </c>
      <c r="D643" s="53">
        <f t="shared" ref="D643:E643" si="184">IF(D416-D417+D637-D638&gt;=0,D416-D417+D637-D638,0)</f>
        <v>50625025</v>
      </c>
      <c r="E643" s="53">
        <f t="shared" si="184"/>
        <v>55260791.420000002</v>
      </c>
      <c r="F643" s="54">
        <f t="shared" si="119"/>
        <v>109.15706494959755</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55260791</v>
      </c>
      <c r="E645" s="53">
        <f t="shared" si="186"/>
        <v>51541812.780000076</v>
      </c>
      <c r="F645" s="54">
        <f t="shared" si="119"/>
        <v>93.270132126773348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1343319</v>
      </c>
      <c r="E647" s="245">
        <v>1454354.1</v>
      </c>
      <c r="F647" s="59">
        <f t="shared" si="119"/>
        <v>108.26572839362802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59644203</v>
      </c>
      <c r="E649" s="244">
        <v>61383606.409999996</v>
      </c>
      <c r="F649" s="54">
        <f t="shared" ref="F649:F724" si="188">IF(D649&lt;&gt;0,IF(E649/D649&gt;=100,"&gt;&gt;100",E649/D649*100),"-")</f>
        <v>102.91629919172529</v>
      </c>
    </row>
    <row r="650" spans="1:6" ht="12.75" customHeight="1" x14ac:dyDescent="0.2">
      <c r="A650" s="55" t="s">
        <v>1294</v>
      </c>
      <c r="B650" s="87" t="s">
        <v>1295</v>
      </c>
      <c r="C650" s="52" t="s">
        <v>1294</v>
      </c>
      <c r="D650" s="244">
        <v>374629589</v>
      </c>
      <c r="E650" s="244">
        <f>442094985.9-1558062.18</f>
        <v>440536923.71999997</v>
      </c>
      <c r="F650" s="54">
        <f t="shared" si="188"/>
        <v>117.59266663797877</v>
      </c>
    </row>
    <row r="651" spans="1:6" ht="12.75" customHeight="1" x14ac:dyDescent="0.2">
      <c r="A651" s="55" t="s">
        <v>1296</v>
      </c>
      <c r="B651" s="87" t="s">
        <v>1297</v>
      </c>
      <c r="C651" s="52" t="s">
        <v>1296</v>
      </c>
      <c r="D651" s="244">
        <v>372890186</v>
      </c>
      <c r="E651" s="244">
        <f>444324978.74-1558062.18</f>
        <v>442766916.56</v>
      </c>
      <c r="F651" s="54">
        <f t="shared" si="188"/>
        <v>118.73922489341138</v>
      </c>
    </row>
    <row r="652" spans="1:6" ht="24" x14ac:dyDescent="0.2">
      <c r="A652" s="55">
        <v>11</v>
      </c>
      <c r="B652" s="87" t="s">
        <v>1298</v>
      </c>
      <c r="C652" s="52" t="s">
        <v>1299</v>
      </c>
      <c r="D652" s="53">
        <f t="shared" ref="D652:E652" si="189">+D649+D650-D651</f>
        <v>61383606</v>
      </c>
      <c r="E652" s="53">
        <f t="shared" si="189"/>
        <v>59153613.569999993</v>
      </c>
      <c r="F652" s="54">
        <f t="shared" si="188"/>
        <v>96.367120514229796</v>
      </c>
    </row>
    <row r="653" spans="1:6" ht="24" x14ac:dyDescent="0.2">
      <c r="A653" s="55" t="s">
        <v>606</v>
      </c>
      <c r="B653" s="87" t="s">
        <v>1300</v>
      </c>
      <c r="C653" s="52" t="s">
        <v>1301</v>
      </c>
      <c r="D653" s="264">
        <v>152</v>
      </c>
      <c r="E653" s="264">
        <v>159</v>
      </c>
      <c r="F653" s="54">
        <f t="shared" si="188"/>
        <v>104.60526315789474</v>
      </c>
    </row>
    <row r="654" spans="1:6" ht="24" x14ac:dyDescent="0.2">
      <c r="A654" s="55" t="s">
        <v>606</v>
      </c>
      <c r="B654" s="87" t="s">
        <v>1302</v>
      </c>
      <c r="C654" s="52" t="s">
        <v>1303</v>
      </c>
      <c r="D654" s="264">
        <v>0</v>
      </c>
      <c r="E654" s="264">
        <v>0</v>
      </c>
      <c r="F654" s="54" t="str">
        <f t="shared" si="188"/>
        <v>-</v>
      </c>
    </row>
    <row r="655" spans="1:6" ht="12.75" customHeight="1" x14ac:dyDescent="0.2">
      <c r="A655" s="55" t="s">
        <v>606</v>
      </c>
      <c r="B655" s="87" t="s">
        <v>1304</v>
      </c>
      <c r="C655" s="52" t="s">
        <v>1305</v>
      </c>
      <c r="D655" s="264">
        <v>152</v>
      </c>
      <c r="E655" s="264">
        <v>159</v>
      </c>
      <c r="F655" s="54">
        <f t="shared" si="188"/>
        <v>104.60526315789474</v>
      </c>
    </row>
    <row r="656" spans="1:6" ht="12.75" customHeight="1" x14ac:dyDescent="0.2">
      <c r="A656" s="55" t="s">
        <v>606</v>
      </c>
      <c r="B656" s="87" t="s">
        <v>1306</v>
      </c>
      <c r="C656" s="52" t="s">
        <v>1307</v>
      </c>
      <c r="D656" s="264">
        <v>0</v>
      </c>
      <c r="E656" s="264">
        <v>0</v>
      </c>
      <c r="F656" s="54" t="str">
        <f t="shared" si="188"/>
        <v>-</v>
      </c>
    </row>
    <row r="657" spans="1:6" ht="24" x14ac:dyDescent="0.2">
      <c r="A657" s="55" t="s">
        <v>1308</v>
      </c>
      <c r="B657" s="87" t="s">
        <v>1309</v>
      </c>
      <c r="C657" s="52" t="s">
        <v>1310</v>
      </c>
      <c r="D657" s="244">
        <v>17681862</v>
      </c>
      <c r="E657" s="244">
        <v>22830361.640000001</v>
      </c>
      <c r="F657" s="54">
        <f t="shared" si="188"/>
        <v>129.11740652652986</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10020242</v>
      </c>
      <c r="E659" s="244">
        <v>10290582.48</v>
      </c>
      <c r="F659" s="54">
        <f t="shared" si="188"/>
        <v>102.69794362251929</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36481782</v>
      </c>
      <c r="E661" s="244">
        <v>56823028.43</v>
      </c>
      <c r="F661" s="54">
        <f t="shared" si="188"/>
        <v>155.75727202689825</v>
      </c>
    </row>
    <row r="662" spans="1:6" ht="12.75" customHeight="1" x14ac:dyDescent="0.2">
      <c r="A662" s="55">
        <v>63312</v>
      </c>
      <c r="B662" s="87" t="s">
        <v>1319</v>
      </c>
      <c r="C662" s="52" t="s">
        <v>1320</v>
      </c>
      <c r="D662" s="244">
        <v>0</v>
      </c>
      <c r="E662" s="244">
        <v>0</v>
      </c>
      <c r="F662" s="54" t="str">
        <f t="shared" si="188"/>
        <v>-</v>
      </c>
    </row>
    <row r="663" spans="1:6" ht="12.75" customHeight="1" x14ac:dyDescent="0.2">
      <c r="A663" s="55">
        <v>63313</v>
      </c>
      <c r="B663" s="87" t="s">
        <v>1321</v>
      </c>
      <c r="C663" s="52" t="s">
        <v>1322</v>
      </c>
      <c r="D663" s="244">
        <v>7662</v>
      </c>
      <c r="E663" s="244">
        <v>100000</v>
      </c>
      <c r="F663" s="54">
        <f t="shared" si="188"/>
        <v>1305.1422605063951</v>
      </c>
    </row>
    <row r="664" spans="1:6" ht="12.75" customHeight="1" x14ac:dyDescent="0.2">
      <c r="A664" s="55">
        <v>63314</v>
      </c>
      <c r="B664" s="87" t="s">
        <v>1323</v>
      </c>
      <c r="C664" s="52" t="s">
        <v>1324</v>
      </c>
      <c r="D664" s="244">
        <v>8215</v>
      </c>
      <c r="E664" s="244">
        <v>93750</v>
      </c>
      <c r="F664" s="54">
        <f t="shared" si="188"/>
        <v>1141.2051125989044</v>
      </c>
    </row>
    <row r="665" spans="1:6" ht="12.75" customHeight="1" x14ac:dyDescent="0.2">
      <c r="A665" s="55">
        <v>63321</v>
      </c>
      <c r="B665" s="87" t="s">
        <v>1325</v>
      </c>
      <c r="C665" s="52" t="s">
        <v>1326</v>
      </c>
      <c r="D665" s="244">
        <v>16537926</v>
      </c>
      <c r="E665" s="244">
        <v>24439559.260000002</v>
      </c>
      <c r="F665" s="54">
        <f t="shared" si="188"/>
        <v>147.77886453234825</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826265</v>
      </c>
      <c r="E667" s="244">
        <v>1051117.25</v>
      </c>
      <c r="F667" s="54">
        <f t="shared" si="188"/>
        <v>127.2130914416077</v>
      </c>
    </row>
    <row r="668" spans="1:6" ht="12.75" customHeight="1" x14ac:dyDescent="0.2">
      <c r="A668" s="55">
        <v>63324</v>
      </c>
      <c r="B668" s="87" t="s">
        <v>1331</v>
      </c>
      <c r="C668" s="52" t="s">
        <v>1332</v>
      </c>
      <c r="D668" s="244">
        <v>1237370</v>
      </c>
      <c r="E668" s="244">
        <v>1053909.0900000001</v>
      </c>
      <c r="F668" s="54">
        <f t="shared" si="188"/>
        <v>85.17331840920663</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3977402</v>
      </c>
      <c r="E694" s="244">
        <v>4619611.1399999997</v>
      </c>
      <c r="F694" s="54">
        <f t="shared" si="188"/>
        <v>116.14644785716908</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191169</v>
      </c>
      <c r="E698" s="244">
        <v>0</v>
      </c>
      <c r="F698" s="54">
        <f t="shared" si="188"/>
        <v>0</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0</v>
      </c>
      <c r="E710" s="244">
        <v>0</v>
      </c>
      <c r="F710" s="54" t="str">
        <f t="shared" si="188"/>
        <v>-</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8809</v>
      </c>
      <c r="E712" s="244">
        <v>24418.25</v>
      </c>
      <c r="F712" s="54">
        <f t="shared" si="188"/>
        <v>277.19661709615167</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307270</v>
      </c>
      <c r="E716" s="244">
        <v>289784.28999999998</v>
      </c>
      <c r="F716" s="54">
        <f t="shared" si="188"/>
        <v>94.309333810655119</v>
      </c>
    </row>
    <row r="717" spans="1:6" ht="12.75" customHeight="1" x14ac:dyDescent="0.2">
      <c r="A717" s="55">
        <v>31215</v>
      </c>
      <c r="B717" s="87" t="s">
        <v>1411</v>
      </c>
      <c r="C717" s="52" t="s">
        <v>1412</v>
      </c>
      <c r="D717" s="244">
        <v>315239</v>
      </c>
      <c r="E717" s="244">
        <v>287818.23999999999</v>
      </c>
      <c r="F717" s="54">
        <f t="shared" si="188"/>
        <v>91.301596566414688</v>
      </c>
    </row>
    <row r="718" spans="1:6" ht="12.75" customHeight="1" x14ac:dyDescent="0.2">
      <c r="A718" s="55">
        <v>32121</v>
      </c>
      <c r="B718" s="87" t="s">
        <v>1413</v>
      </c>
      <c r="C718" s="52" t="s">
        <v>1414</v>
      </c>
      <c r="D718" s="244">
        <v>1973556</v>
      </c>
      <c r="E718" s="244">
        <v>2022895.98</v>
      </c>
      <c r="F718" s="54">
        <f t="shared" si="188"/>
        <v>102.50005472355484</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121659</v>
      </c>
      <c r="E720" s="244">
        <v>966.55</v>
      </c>
      <c r="F720" s="54">
        <f t="shared" si="188"/>
        <v>0.79447472032484234</v>
      </c>
    </row>
    <row r="721" spans="1:6" ht="12.75" customHeight="1" x14ac:dyDescent="0.2">
      <c r="A721" s="55" t="s">
        <v>1419</v>
      </c>
      <c r="B721" s="87" t="s">
        <v>1420</v>
      </c>
      <c r="C721" s="52" t="s">
        <v>1419</v>
      </c>
      <c r="D721" s="244">
        <v>196990</v>
      </c>
      <c r="E721" s="244">
        <v>195681.97</v>
      </c>
      <c r="F721" s="54">
        <f t="shared" si="188"/>
        <v>99.335991674704303</v>
      </c>
    </row>
    <row r="722" spans="1:6" ht="12.75" customHeight="1" x14ac:dyDescent="0.2">
      <c r="A722" s="55" t="s">
        <v>1421</v>
      </c>
      <c r="B722" s="87" t="s">
        <v>1422</v>
      </c>
      <c r="C722" s="52" t="s">
        <v>1421</v>
      </c>
      <c r="D722" s="244">
        <v>20324</v>
      </c>
      <c r="E722" s="244">
        <v>18259.009999999998</v>
      </c>
      <c r="F722" s="54">
        <f t="shared" si="188"/>
        <v>89.839647707144252</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833889</v>
      </c>
      <c r="E725" s="244">
        <v>602820.38</v>
      </c>
      <c r="F725" s="54">
        <f t="shared" ref="F725:F979" si="190">IF(D725&lt;&gt;0,IF(E725/D725&gt;=100,"&gt;&gt;100",E725/D725*100),"-")</f>
        <v>72.290242466323448</v>
      </c>
    </row>
    <row r="726" spans="1:6" ht="12.75" customHeight="1" x14ac:dyDescent="0.2">
      <c r="A726" s="55" t="s">
        <v>1429</v>
      </c>
      <c r="B726" s="87" t="s">
        <v>1430</v>
      </c>
      <c r="C726" s="52" t="s">
        <v>1429</v>
      </c>
      <c r="D726" s="244">
        <v>57223</v>
      </c>
      <c r="E726" s="244">
        <v>31099.64</v>
      </c>
      <c r="F726" s="54">
        <f t="shared" si="190"/>
        <v>54.348146724219283</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24710</v>
      </c>
      <c r="E739" s="244">
        <v>27018.54</v>
      </c>
      <c r="F739" s="54">
        <f t="shared" si="190"/>
        <v>109.3425333872926</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75402</v>
      </c>
      <c r="E742" s="244">
        <v>112448.77</v>
      </c>
      <c r="F742" s="54">
        <f t="shared" si="190"/>
        <v>149.13234396965598</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3768710</v>
      </c>
      <c r="E759" s="244">
        <v>5344162.2300000004</v>
      </c>
      <c r="F759" s="54">
        <f t="shared" si="190"/>
        <v>141.80348793088353</v>
      </c>
    </row>
    <row r="760" spans="1:6" ht="12.75" customHeight="1" x14ac:dyDescent="0.2">
      <c r="A760" s="55">
        <v>35232</v>
      </c>
      <c r="B760" s="87" t="s">
        <v>1497</v>
      </c>
      <c r="C760" s="52" t="s">
        <v>1498</v>
      </c>
      <c r="D760" s="244">
        <v>1097241</v>
      </c>
      <c r="E760" s="244">
        <v>1108797.68</v>
      </c>
      <c r="F760" s="54">
        <f t="shared" si="190"/>
        <v>101.05324901275105</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125000</v>
      </c>
      <c r="E762" s="244">
        <v>0</v>
      </c>
      <c r="F762" s="54">
        <f t="shared" si="190"/>
        <v>0</v>
      </c>
    </row>
    <row r="763" spans="1:6" ht="12.75" customHeight="1" x14ac:dyDescent="0.2">
      <c r="A763" s="55">
        <v>36315</v>
      </c>
      <c r="B763" s="87" t="s">
        <v>1503</v>
      </c>
      <c r="C763" s="52" t="s">
        <v>1504</v>
      </c>
      <c r="D763" s="244">
        <v>550183</v>
      </c>
      <c r="E763" s="244">
        <v>1409265</v>
      </c>
      <c r="F763" s="54">
        <f t="shared" si="190"/>
        <v>256.14477364804077</v>
      </c>
    </row>
    <row r="764" spans="1:6" ht="12.75" customHeight="1" x14ac:dyDescent="0.2">
      <c r="A764" s="55">
        <v>36316</v>
      </c>
      <c r="B764" s="87" t="s">
        <v>1505</v>
      </c>
      <c r="C764" s="52" t="s">
        <v>1506</v>
      </c>
      <c r="D764" s="244">
        <v>528150</v>
      </c>
      <c r="E764" s="244">
        <v>2755735</v>
      </c>
      <c r="F764" s="54">
        <f t="shared" si="190"/>
        <v>521.77127709930892</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355185</v>
      </c>
      <c r="E770" s="244">
        <v>392274.41</v>
      </c>
      <c r="F770" s="54">
        <f t="shared" si="190"/>
        <v>110.44227937553669</v>
      </c>
    </row>
    <row r="771" spans="1:6" ht="12.75" customHeight="1" x14ac:dyDescent="0.2">
      <c r="A771" s="55">
        <v>36326</v>
      </c>
      <c r="B771" s="87" t="s">
        <v>1519</v>
      </c>
      <c r="C771" s="52" t="s">
        <v>1520</v>
      </c>
      <c r="D771" s="244">
        <v>728500</v>
      </c>
      <c r="E771" s="244">
        <v>245000</v>
      </c>
      <c r="F771" s="54">
        <f t="shared" si="190"/>
        <v>33.630748112560056</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0</v>
      </c>
      <c r="E816" s="244">
        <v>0</v>
      </c>
      <c r="F816" s="54" t="str">
        <f t="shared" si="190"/>
        <v>-</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1086521</v>
      </c>
      <c r="E819" s="244">
        <v>1350129.66</v>
      </c>
      <c r="F819" s="54">
        <f t="shared" si="190"/>
        <v>124.26171790513021</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966451</v>
      </c>
      <c r="E823" s="244">
        <v>1125840.6399999999</v>
      </c>
      <c r="F823" s="54">
        <f t="shared" si="190"/>
        <v>116.49226292900519</v>
      </c>
    </row>
    <row r="824" spans="1:6" ht="12.75" customHeight="1" x14ac:dyDescent="0.2">
      <c r="A824" s="55">
        <v>37221</v>
      </c>
      <c r="B824" s="87" t="s">
        <v>1625</v>
      </c>
      <c r="C824" s="52" t="s">
        <v>1626</v>
      </c>
      <c r="D824" s="244">
        <v>21080333</v>
      </c>
      <c r="E824" s="244">
        <v>28133646.77</v>
      </c>
      <c r="F824" s="54">
        <f t="shared" si="190"/>
        <v>133.45921418793526</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692508</v>
      </c>
      <c r="E826" s="244">
        <v>1346178.27</v>
      </c>
      <c r="F826" s="54">
        <f t="shared" si="190"/>
        <v>194.39172832660415</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1081735</v>
      </c>
      <c r="E828" s="244">
        <f>1009113.1+2500</f>
        <v>1011613.1</v>
      </c>
      <c r="F828" s="54">
        <f t="shared" si="190"/>
        <v>93.517645264320734</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1000000</v>
      </c>
      <c r="E830" s="244">
        <v>100000</v>
      </c>
      <c r="F830" s="54">
        <f t="shared" si="190"/>
        <v>10</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64309</v>
      </c>
      <c r="E851" s="244">
        <v>250000</v>
      </c>
      <c r="F851" s="54">
        <f t="shared" si="190"/>
        <v>388.74807569702534</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39567.29</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802652</v>
      </c>
      <c r="E879" s="244">
        <v>0</v>
      </c>
      <c r="F879" s="54">
        <f t="shared" si="190"/>
        <v>0</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6729459</v>
      </c>
      <c r="E886" s="244">
        <v>626504.18999999994</v>
      </c>
      <c r="F886" s="54">
        <f t="shared" si="190"/>
        <v>9.3098745382058183</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201</v>
      </c>
      <c r="E900" s="244">
        <v>0</v>
      </c>
      <c r="F900" s="54">
        <f t="shared" si="190"/>
        <v>0</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506839.52</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197560</v>
      </c>
      <c r="E954" s="244">
        <v>316807.96000000002</v>
      </c>
      <c r="F954" s="54">
        <f t="shared" si="190"/>
        <v>160.36037659445233</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8092088</v>
      </c>
      <c r="E968" s="244">
        <v>200.67</v>
      </c>
      <c r="F968" s="54">
        <f t="shared" si="190"/>
        <v>2.4798296805472208E-3</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175" sqref="E17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214191725</v>
      </c>
      <c r="E6" s="231">
        <f t="shared" si="0"/>
        <v>228577203.47</v>
      </c>
      <c r="F6" s="232">
        <f t="shared" ref="F6:F260" si="1">IF(D6&gt;0,IF(E6/D6&gt;=100,"&gt;&gt;100",E6/D6*100),"-")</f>
        <v>106.71616910970766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127759557</v>
      </c>
      <c r="E7" s="106">
        <f t="shared" si="2"/>
        <v>132095903.78999999</v>
      </c>
      <c r="F7" s="95">
        <f t="shared" si="1"/>
        <v>103.39414670168274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15635993</v>
      </c>
      <c r="E8" s="106">
        <f>E9+E10-E11</f>
        <v>15852983.379999999</v>
      </c>
      <c r="F8" s="95">
        <f t="shared" si="1"/>
        <v>101.38776206922067</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15621309</v>
      </c>
      <c r="E9" s="249">
        <v>15848088.84</v>
      </c>
      <c r="F9" s="95">
        <f t="shared" si="1"/>
        <v>101.45173391039124</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110687</v>
      </c>
      <c r="E10" s="249">
        <v>70495.929999999993</v>
      </c>
      <c r="F10" s="95">
        <f t="shared" si="1"/>
        <v>63.689439590918525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96003</v>
      </c>
      <c r="E11" s="249">
        <v>65601.39</v>
      </c>
      <c r="F11" s="95">
        <f t="shared" si="1"/>
        <v>68.332645854817031</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109883122</v>
      </c>
      <c r="E12" s="106">
        <f t="shared" si="3"/>
        <v>111809169.61999999</v>
      </c>
      <c r="F12" s="95">
        <f t="shared" si="1"/>
        <v>101.75281479534226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103989798</v>
      </c>
      <c r="E13" s="106">
        <f t="shared" si="4"/>
        <v>107185509.03999999</v>
      </c>
      <c r="F13" s="95">
        <f t="shared" si="1"/>
        <v>103.07310053626605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128608</v>
      </c>
      <c r="E14" s="249">
        <v>128607.79</v>
      </c>
      <c r="F14" s="95">
        <f t="shared" si="1"/>
        <v>99.999836713112714</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111654042</v>
      </c>
      <c r="E15" s="249">
        <v>116276550.59999999</v>
      </c>
      <c r="F15" s="95">
        <f t="shared" si="1"/>
        <v>104.14002799826987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75477</v>
      </c>
      <c r="E17" s="249">
        <v>75476.820000000007</v>
      </c>
      <c r="F17" s="95">
        <f t="shared" si="1"/>
        <v>99.999761516753466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7868329</v>
      </c>
      <c r="E18" s="249">
        <v>9295126.1699999999</v>
      </c>
      <c r="F18" s="95">
        <f t="shared" si="1"/>
        <v>118.13342032342572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4754662</v>
      </c>
      <c r="E19" s="106">
        <f t="shared" si="5"/>
        <v>3541710.120000001</v>
      </c>
      <c r="F19" s="95">
        <f t="shared" si="1"/>
        <v>74.489209117283224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6881396</v>
      </c>
      <c r="E20" s="249">
        <v>7597894.5099999998</v>
      </c>
      <c r="F20" s="95">
        <f t="shared" si="1"/>
        <v>110.41210983934073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802294</v>
      </c>
      <c r="E21" s="249">
        <v>818127.79</v>
      </c>
      <c r="F21" s="95">
        <f t="shared" si="1"/>
        <v>101.97356455364243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203061</v>
      </c>
      <c r="E22" s="249">
        <v>221097.73</v>
      </c>
      <c r="F22" s="95">
        <f t="shared" si="1"/>
        <v>108.88241956850405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7128074</v>
      </c>
      <c r="E23" s="249">
        <v>7128073.75</v>
      </c>
      <c r="F23" s="95">
        <f t="shared" si="1"/>
        <v>99.999996492741232</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19427</v>
      </c>
      <c r="E24" s="249">
        <v>19427.5</v>
      </c>
      <c r="F24" s="95">
        <f t="shared" si="1"/>
        <v>100.00257373758173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485012</v>
      </c>
      <c r="E26" s="249">
        <v>485011.66</v>
      </c>
      <c r="F26" s="95">
        <f t="shared" si="1"/>
        <v>99.999929898641682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10764602</v>
      </c>
      <c r="E28" s="249">
        <v>12727922.82</v>
      </c>
      <c r="F28" s="95">
        <f t="shared" si="1"/>
        <v>118.23867542896616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362009</v>
      </c>
      <c r="E29" s="106">
        <f t="shared" si="6"/>
        <v>269781.15999999992</v>
      </c>
      <c r="F29" s="95">
        <f t="shared" si="1"/>
        <v>74.523329530481263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917066</v>
      </c>
      <c r="E30" s="249">
        <v>901126.95</v>
      </c>
      <c r="F30" s="95">
        <f t="shared" si="1"/>
        <v>98.261951702494684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555057</v>
      </c>
      <c r="E34" s="249">
        <v>631345.79</v>
      </c>
      <c r="F34" s="95">
        <f t="shared" si="1"/>
        <v>113.74431634949205</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519066</v>
      </c>
      <c r="E35" s="106">
        <f t="shared" si="7"/>
        <v>518128.06999999995</v>
      </c>
      <c r="F35" s="95">
        <f t="shared" si="1"/>
        <v>99.819304288857282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3235</v>
      </c>
      <c r="E36" s="249">
        <v>2451</v>
      </c>
      <c r="F36" s="95">
        <f t="shared" si="1"/>
        <v>75.76506955177743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48374</v>
      </c>
      <c r="E37" s="249">
        <v>48373.67</v>
      </c>
      <c r="F37" s="95">
        <f t="shared" si="1"/>
        <v>99.999317815355354</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469597</v>
      </c>
      <c r="E39" s="249">
        <v>469597.6</v>
      </c>
      <c r="F39" s="95">
        <f t="shared" si="1"/>
        <v>100.0001277691297</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2140</v>
      </c>
      <c r="E40" s="249">
        <v>2294.1999999999998</v>
      </c>
      <c r="F40" s="95">
        <f t="shared" si="1"/>
        <v>107.20560747663551</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257587</v>
      </c>
      <c r="E45" s="106">
        <f t="shared" si="9"/>
        <v>294041.23</v>
      </c>
      <c r="F45" s="95">
        <f t="shared" si="1"/>
        <v>114.15220100393265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1359431</v>
      </c>
      <c r="E47" s="249">
        <v>1494818.94</v>
      </c>
      <c r="F47" s="95">
        <f t="shared" si="1"/>
        <v>109.95916232600256</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1101844</v>
      </c>
      <c r="E50" s="249">
        <v>1200777.71</v>
      </c>
      <c r="F50" s="95">
        <f t="shared" si="1"/>
        <v>108.97892169853445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513355</v>
      </c>
      <c r="E54" s="249">
        <v>590873.36</v>
      </c>
      <c r="F54" s="95">
        <f t="shared" si="1"/>
        <v>115.10034186868737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513355</v>
      </c>
      <c r="E55" s="249">
        <v>590873.36</v>
      </c>
      <c r="F55" s="95">
        <f t="shared" si="1"/>
        <v>115.10034186868737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2240442</v>
      </c>
      <c r="E56" s="106">
        <f t="shared" si="11"/>
        <v>4433750.79</v>
      </c>
      <c r="F56" s="95">
        <f t="shared" si="1"/>
        <v>197.89625395346098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2240442</v>
      </c>
      <c r="E57" s="249">
        <v>4433750.79</v>
      </c>
      <c r="F57" s="95">
        <f t="shared" si="1"/>
        <v>197.89625395346098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86432168</v>
      </c>
      <c r="E68" s="106">
        <f t="shared" si="13"/>
        <v>96481299.680000007</v>
      </c>
      <c r="F68" s="95">
        <f t="shared" si="1"/>
        <v>111.62661068504032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61383606</v>
      </c>
      <c r="E69" s="106">
        <f t="shared" si="14"/>
        <v>59153613.57</v>
      </c>
      <c r="F69" s="95">
        <f t="shared" si="1"/>
        <v>96.367120514229811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61383606</v>
      </c>
      <c r="E70" s="106">
        <f t="shared" si="15"/>
        <v>59153613.57</v>
      </c>
      <c r="F70" s="95">
        <f t="shared" si="1"/>
        <v>96.367120514229811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61383606</v>
      </c>
      <c r="E72" s="249">
        <v>59153613.57</v>
      </c>
      <c r="F72" s="95">
        <f t="shared" si="1"/>
        <v>96.367120514229811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2186498</v>
      </c>
      <c r="E78" s="106">
        <f>E79+SUM(E82:E84)-E85+E86</f>
        <v>1863763.06</v>
      </c>
      <c r="F78" s="95">
        <f t="shared" si="1"/>
        <v>85.239641655286221</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0.01</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2186498</v>
      </c>
      <c r="E86" s="249">
        <v>1863763.05</v>
      </c>
      <c r="F86" s="95">
        <f t="shared" si="1"/>
        <v>85.239641197933864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5210334</v>
      </c>
      <c r="E87" s="106">
        <f t="shared" si="17"/>
        <v>4960333.67</v>
      </c>
      <c r="F87" s="95">
        <f t="shared" si="1"/>
        <v>95.201836772844118</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13747734</v>
      </c>
      <c r="E88" s="106">
        <f t="shared" si="18"/>
        <v>13428251.75</v>
      </c>
      <c r="F88" s="95">
        <f t="shared" si="1"/>
        <v>97.676109750159554</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5710334</v>
      </c>
      <c r="E93" s="249">
        <v>5460333.6699999999</v>
      </c>
      <c r="F93" s="95">
        <f t="shared" si="1"/>
        <v>95.621966595999467</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8037400</v>
      </c>
      <c r="E97" s="249">
        <v>7967918.0800000001</v>
      </c>
      <c r="F97" s="95">
        <f t="shared" si="1"/>
        <v>99.135517455893691</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8537400</v>
      </c>
      <c r="E117" s="249">
        <v>8467918.0800000001</v>
      </c>
      <c r="F117" s="95">
        <f t="shared" si="1"/>
        <v>99.186146602009984</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11821220</v>
      </c>
      <c r="E134" s="106">
        <f t="shared" si="23"/>
        <v>24253600</v>
      </c>
      <c r="F134" s="95">
        <f t="shared" si="1"/>
        <v>205.17002475209836</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11821220</v>
      </c>
      <c r="E135" s="106">
        <f t="shared" si="24"/>
        <v>24268600</v>
      </c>
      <c r="F135" s="95">
        <f t="shared" si="1"/>
        <v>205.29691520841334</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6786000</v>
      </c>
      <c r="E139" s="249">
        <v>19233400</v>
      </c>
      <c r="F139" s="95">
        <f t="shared" si="1"/>
        <v>283.42764515178305</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79820</v>
      </c>
      <c r="E140" s="249">
        <v>79800</v>
      </c>
      <c r="F140" s="95">
        <f t="shared" si="1"/>
        <v>99.974943623152086</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4955400</v>
      </c>
      <c r="E141" s="249">
        <v>4955400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15000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4423903</v>
      </c>
      <c r="E146" s="106">
        <f t="shared" si="26"/>
        <v>4795635.28</v>
      </c>
      <c r="F146" s="95">
        <f t="shared" si="1"/>
        <v>108.40281262948126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647929</v>
      </c>
      <c r="E147" s="249">
        <v>492134.52</v>
      </c>
      <c r="F147" s="95">
        <f t="shared" si="1"/>
        <v>75.955007415936009</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4149301</v>
      </c>
      <c r="E149" s="106">
        <f t="shared" si="27"/>
        <v>4628875.47</v>
      </c>
      <c r="F149" s="95">
        <f t="shared" si="1"/>
        <v>111.5579580753481</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482960</v>
      </c>
      <c r="E150" s="249">
        <v>0</v>
      </c>
      <c r="F150" s="95">
        <f t="shared" si="1"/>
        <v>0</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65093</v>
      </c>
      <c r="E151" s="249">
        <v>411290.05</v>
      </c>
      <c r="F151" s="95">
        <f t="shared" si="1"/>
        <v>631.84989169342327</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1756219</v>
      </c>
      <c r="E152" s="249">
        <v>2372756.75</v>
      </c>
      <c r="F152" s="95">
        <f t="shared" si="1"/>
        <v>135.10597197729896</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348243</v>
      </c>
      <c r="E154" s="249">
        <v>141678.24</v>
      </c>
      <c r="F154" s="95">
        <f t="shared" si="1"/>
        <v>40.683729464770288</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1496786</v>
      </c>
      <c r="E157" s="249">
        <v>1703150.43</v>
      </c>
      <c r="F157" s="95">
        <f t="shared" si="1"/>
        <v>113.78716997620234</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1502799</v>
      </c>
      <c r="E158" s="249">
        <v>1423772.03</v>
      </c>
      <c r="F158" s="95">
        <f t="shared" si="1"/>
        <v>94.741347978006374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84275</v>
      </c>
      <c r="E159" s="249">
        <v>133425.18</v>
      </c>
      <c r="F159" s="95">
        <f t="shared" si="1"/>
        <v>158.32118659151587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13550</v>
      </c>
      <c r="E160" s="249">
        <v>0</v>
      </c>
      <c r="F160" s="95">
        <f t="shared" si="1"/>
        <v>0</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1973951</v>
      </c>
      <c r="E163" s="249">
        <v>1882571.92</v>
      </c>
      <c r="F163" s="95">
        <f t="shared" si="1"/>
        <v>95.370752364167089</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63288</v>
      </c>
      <c r="E164" s="106">
        <f t="shared" si="28"/>
        <v>0</v>
      </c>
      <c r="F164" s="95">
        <f t="shared" si="1"/>
        <v>0</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63288</v>
      </c>
      <c r="E165" s="249">
        <v>0</v>
      </c>
      <c r="F165" s="95">
        <f t="shared" si="1"/>
        <v>0</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1343319</v>
      </c>
      <c r="E170" s="106">
        <f t="shared" si="29"/>
        <v>1454354.1</v>
      </c>
      <c r="F170" s="95">
        <f t="shared" si="1"/>
        <v>108.26572839362802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9442</v>
      </c>
      <c r="E171" s="249">
        <v>0</v>
      </c>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1333877</v>
      </c>
      <c r="E173" s="249">
        <v>1454354.1</v>
      </c>
      <c r="F173" s="95">
        <f t="shared" si="1"/>
        <v>109.03209966136309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214191725</v>
      </c>
      <c r="E175" s="106">
        <f t="shared" si="30"/>
        <v>228577203.47000003</v>
      </c>
      <c r="F175" s="95">
        <f t="shared" si="1"/>
        <v>106.71616910970769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27628299</v>
      </c>
      <c r="E176" s="106">
        <f t="shared" si="31"/>
        <v>28714814.359999999</v>
      </c>
      <c r="F176" s="95">
        <f t="shared" si="1"/>
        <v>103.93261763961654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13042931</v>
      </c>
      <c r="E177" s="106">
        <f t="shared" si="32"/>
        <v>13534483.469999999</v>
      </c>
      <c r="F177" s="95">
        <f t="shared" si="1"/>
        <v>103.76872705989166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2200000</v>
      </c>
      <c r="E178" s="249">
        <v>2337374.61</v>
      </c>
      <c r="F178" s="95">
        <f t="shared" si="1"/>
        <v>106.24430045454545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2687953</v>
      </c>
      <c r="E179" s="249">
        <v>3457449.64</v>
      </c>
      <c r="F179" s="95">
        <f t="shared" si="1"/>
        <v>128.62760769998582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24481</v>
      </c>
      <c r="E180" s="106">
        <f t="shared" si="33"/>
        <v>35249.56</v>
      </c>
      <c r="F180" s="95">
        <f t="shared" si="1"/>
        <v>143.98741881459088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17102</v>
      </c>
      <c r="E182" s="249">
        <v>24742.98</v>
      </c>
      <c r="F182" s="95">
        <f t="shared" si="1"/>
        <v>144.67886796865864</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7379</v>
      </c>
      <c r="E183" s="249">
        <v>10506.58</v>
      </c>
      <c r="F183" s="95">
        <f t="shared" si="1"/>
        <v>142.38487599945793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47643</v>
      </c>
      <c r="E184" s="249">
        <v>112449.16</v>
      </c>
      <c r="F184" s="95">
        <f t="shared" si="1"/>
        <v>236.0245156686187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342090</v>
      </c>
      <c r="E186" s="249">
        <v>364486.89</v>
      </c>
      <c r="F186" s="95">
        <f t="shared" si="1"/>
        <v>106.54707533105324</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177565</v>
      </c>
      <c r="E187" s="249">
        <v>181909.52</v>
      </c>
      <c r="F187" s="95">
        <f t="shared" si="1"/>
        <v>102.44672091910003</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7563199</v>
      </c>
      <c r="E188" s="249">
        <v>7045564.0899999999</v>
      </c>
      <c r="F188" s="95">
        <f t="shared" si="1"/>
        <v>93.155873460423294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297191</v>
      </c>
      <c r="E189" s="249">
        <v>1089281.3</v>
      </c>
      <c r="F189" s="95">
        <f t="shared" si="1"/>
        <v>366.52566867771907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14288177</v>
      </c>
      <c r="E206" s="106">
        <f t="shared" si="37"/>
        <v>14091049.59</v>
      </c>
      <c r="F206" s="95">
        <f t="shared" si="1"/>
        <v>98.620345968558482</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14288177</v>
      </c>
      <c r="E207" s="106">
        <f t="shared" si="38"/>
        <v>14091049.59</v>
      </c>
      <c r="F207" s="95">
        <f t="shared" si="1"/>
        <v>98.620345968558482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v>5539927</v>
      </c>
      <c r="E208" s="249">
        <v>5033087.2300000004</v>
      </c>
      <c r="F208" s="95">
        <f t="shared" si="1"/>
        <v>90.851147136054337</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8748049</v>
      </c>
      <c r="E212" s="249">
        <v>9057962.3599999994</v>
      </c>
      <c r="F212" s="95">
        <f t="shared" si="1"/>
        <v>103.54265688269464</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201</v>
      </c>
      <c r="E217" s="249">
        <v>0</v>
      </c>
      <c r="F217" s="95">
        <f t="shared" si="1"/>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186563426</v>
      </c>
      <c r="E237" s="106">
        <f t="shared" si="41"/>
        <v>199862389.11000001</v>
      </c>
      <c r="F237" s="95">
        <f t="shared" si="1"/>
        <v>107.12838705588523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126829295</v>
      </c>
      <c r="E238" s="106">
        <f t="shared" si="42"/>
        <v>143545366.26000002</v>
      </c>
      <c r="F238" s="95">
        <f t="shared" si="1"/>
        <v>113.17997648729343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144791110</v>
      </c>
      <c r="E239" s="106">
        <f t="shared" si="43"/>
        <v>161309837.46000001</v>
      </c>
      <c r="F239" s="95">
        <f t="shared" si="1"/>
        <v>111.40866138811975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127759557</v>
      </c>
      <c r="E240" s="249">
        <v>132095903.79000001</v>
      </c>
      <c r="F240" s="95">
        <f t="shared" si="1"/>
        <v>103.39414670168277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17031553</v>
      </c>
      <c r="E241" s="249">
        <v>29213933.670000002</v>
      </c>
      <c r="F241" s="95">
        <f t="shared" si="1"/>
        <v>171.52830202859363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17961815</v>
      </c>
      <c r="E242" s="106">
        <f t="shared" si="44"/>
        <v>17764471.199999999</v>
      </c>
      <c r="F242" s="95">
        <f t="shared" si="1"/>
        <v>98.901314817015987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17961815</v>
      </c>
      <c r="E243" s="249">
        <v>17764471.199999999</v>
      </c>
      <c r="F243" s="95">
        <f t="shared" si="1"/>
        <v>98.901314817015987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55260791</v>
      </c>
      <c r="E245" s="106">
        <f t="shared" si="45"/>
        <v>51541812.780000009</v>
      </c>
      <c r="F245" s="95">
        <f t="shared" si="1"/>
        <v>93.270132126773234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60176450</v>
      </c>
      <c r="E246" s="106">
        <f t="shared" si="46"/>
        <v>68541909.520000011</v>
      </c>
      <c r="F246" s="95">
        <f t="shared" si="1"/>
        <v>113.90155039055978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52181125</v>
      </c>
      <c r="E247" s="249">
        <f>53172090.42+16072319.29-74310.19-620000-8190</f>
        <v>68541909.520000011</v>
      </c>
      <c r="F247" s="95">
        <f t="shared" si="1"/>
        <v>131.35383631533435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v>0</v>
      </c>
      <c r="E248" s="249">
        <f>945000-945000</f>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7995325</v>
      </c>
      <c r="E249" s="249">
        <f>1143701-1143701</f>
        <v>0</v>
      </c>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4915659</v>
      </c>
      <c r="E250" s="106">
        <f t="shared" si="47"/>
        <v>17000096.740000002</v>
      </c>
      <c r="F250" s="95">
        <f t="shared" si="1"/>
        <v>345.83555816219149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4915659</v>
      </c>
      <c r="E252" s="249">
        <f>7479279.88-945000-74310.19-620000-8190</f>
        <v>5831779.6899999995</v>
      </c>
      <c r="F252" s="95">
        <f t="shared" si="1"/>
        <v>118.63678277927741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0</v>
      </c>
      <c r="E253" s="249">
        <f>12312018.05-1143701</f>
        <v>11168317.050000001</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4410052</v>
      </c>
      <c r="E255" s="249">
        <v>4775210.07</v>
      </c>
      <c r="F255" s="95">
        <f t="shared" si="1"/>
        <v>108.28013071047688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63288</v>
      </c>
      <c r="E256" s="249">
        <v>0</v>
      </c>
      <c r="F256" s="95">
        <f t="shared" si="1"/>
        <v>0</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597708289</v>
      </c>
      <c r="E259" s="106">
        <f t="shared" si="49"/>
        <v>554525217.87</v>
      </c>
      <c r="F259" s="95">
        <f t="shared" si="1"/>
        <v>92.775226322819165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597708289</v>
      </c>
      <c r="E260" s="250">
        <v>554525217.87</v>
      </c>
      <c r="F260" s="99">
        <f t="shared" si="1"/>
        <v>92.775226322819165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8537400</v>
      </c>
      <c r="E262" s="249">
        <v>8467918.0800000001</v>
      </c>
      <c r="F262" s="95">
        <f t="shared" ref="F262:F322" si="50">IF(D262&gt;0,IF(E262/D262&gt;=100,"&gt;&gt;100",E262/D262*100),"-")</f>
        <v>99.186146602009984</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v>5210334</v>
      </c>
      <c r="E263" s="249">
        <v>4960333.67</v>
      </c>
      <c r="F263" s="95">
        <f t="shared" si="50"/>
        <v>95.201836772844118</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3545778</v>
      </c>
      <c r="E264" s="249">
        <v>3459867.04</v>
      </c>
      <c r="F264" s="95">
        <f t="shared" si="50"/>
        <v>97.577091402789463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2852076</v>
      </c>
      <c r="E265" s="249">
        <v>3218340.16</v>
      </c>
      <c r="F265" s="95">
        <f t="shared" si="50"/>
        <v>112.84201963762537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63288</v>
      </c>
      <c r="E266" s="249">
        <v>0</v>
      </c>
      <c r="F266" s="95">
        <f t="shared" si="50"/>
        <v>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43831</v>
      </c>
      <c r="E268" s="249">
        <v>9915.6200000000008</v>
      </c>
      <c r="F268" s="95">
        <f t="shared" si="50"/>
        <v>22.622390545504327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1150</v>
      </c>
      <c r="E269" s="249">
        <v>1550</v>
      </c>
      <c r="F269" s="95">
        <f t="shared" si="50"/>
        <v>134.78260869565219</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2107423</v>
      </c>
      <c r="E271" s="249">
        <v>1779309.52</v>
      </c>
      <c r="F271" s="95">
        <f t="shared" si="50"/>
        <v>84.4305827543877</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v>34094</v>
      </c>
      <c r="E273" s="249">
        <v>72987.91</v>
      </c>
      <c r="F273" s="95">
        <f t="shared" si="50"/>
        <v>214.07845955300053</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177565</v>
      </c>
      <c r="E287" s="249">
        <v>177565</v>
      </c>
      <c r="F287" s="95">
        <f t="shared" si="50"/>
        <v>100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12865366</v>
      </c>
      <c r="E288" s="249">
        <v>13356918.470000001</v>
      </c>
      <c r="F288" s="95">
        <f t="shared" si="50"/>
        <v>103.82074221596183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297191</v>
      </c>
      <c r="E290" s="249">
        <v>1089281.3</v>
      </c>
      <c r="F290" s="95">
        <f t="shared" si="50"/>
        <v>366.52566867771907</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14288177</v>
      </c>
      <c r="E294" s="249">
        <v>14091049.59</v>
      </c>
      <c r="F294" s="95">
        <f t="shared" si="50"/>
        <v>98.620345968558482</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v>615</v>
      </c>
      <c r="E295" s="249">
        <v>615.4</v>
      </c>
      <c r="F295" s="95">
        <f t="shared" si="50"/>
        <v>100.06504065040649</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v>3201139</v>
      </c>
      <c r="E296" s="249">
        <v>2869347.76</v>
      </c>
      <c r="F296" s="95">
        <f t="shared" si="50"/>
        <v>89.635212966384771</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128487</v>
      </c>
      <c r="E297" s="249">
        <v>85601.5</v>
      </c>
      <c r="F297" s="95">
        <f t="shared" si="50"/>
        <v>66.622693346408596</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4149239</v>
      </c>
      <c r="E298" s="249">
        <v>3793422.96</v>
      </c>
      <c r="F298" s="95">
        <f t="shared" si="50"/>
        <v>91.424547007294592</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v>0</v>
      </c>
      <c r="E300" s="249">
        <v>4230.93</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0" sqref="E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48118474</v>
      </c>
      <c r="E5" s="81">
        <f t="shared" si="0"/>
        <v>46987412.100000001</v>
      </c>
      <c r="F5" s="82">
        <f t="shared" ref="F5:F141" si="1">IF(D5&gt;0,IF(E5/D5&gt;=100,"&gt;&gt;100",E5/D5*100),"-")</f>
        <v>97.649422756008434</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7562392</v>
      </c>
      <c r="E6" s="83">
        <f t="shared" si="2"/>
        <v>2793799.31</v>
      </c>
      <c r="F6" s="65">
        <f t="shared" si="1"/>
        <v>36.943328380755716</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7562392</v>
      </c>
      <c r="E7" s="251">
        <v>2793799.31</v>
      </c>
      <c r="F7" s="65">
        <f t="shared" si="1"/>
        <v>36.943328380755716</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40442986</v>
      </c>
      <c r="E13" s="83">
        <f t="shared" si="4"/>
        <v>43619944.469999999</v>
      </c>
      <c r="F13" s="65">
        <f t="shared" si="1"/>
        <v>107.85540036534394</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36708611</v>
      </c>
      <c r="E14" s="251">
        <v>39952174.990000002</v>
      </c>
      <c r="F14" s="65">
        <f t="shared" si="1"/>
        <v>108.83597581504787</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v>2169466</v>
      </c>
      <c r="E15" s="251">
        <v>0</v>
      </c>
      <c r="F15" s="65">
        <f t="shared" si="1"/>
        <v>0</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1564909</v>
      </c>
      <c r="E16" s="251">
        <v>3667769.48</v>
      </c>
      <c r="F16" s="65">
        <f t="shared" si="1"/>
        <v>234.37589533960121</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v>12984</v>
      </c>
      <c r="E19" s="251">
        <v>434201.01</v>
      </c>
      <c r="F19" s="65">
        <f t="shared" si="1"/>
        <v>3344.1236136783737</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v>100112</v>
      </c>
      <c r="E20" s="251">
        <v>139467.31</v>
      </c>
      <c r="F20" s="65">
        <f t="shared" si="1"/>
        <v>139.31128136487135</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641054</v>
      </c>
      <c r="E22" s="83">
        <f t="shared" si="5"/>
        <v>661392.27</v>
      </c>
      <c r="F22" s="65">
        <f t="shared" si="1"/>
        <v>103.1726297628593</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106259</v>
      </c>
      <c r="E24" s="251">
        <v>31407.74</v>
      </c>
      <c r="F24" s="65">
        <f t="shared" si="1"/>
        <v>29.557722169416241</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v>534795</v>
      </c>
      <c r="E27" s="251">
        <v>629984.53</v>
      </c>
      <c r="F27" s="65">
        <f t="shared" si="1"/>
        <v>117.79925578960162</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1583711</v>
      </c>
      <c r="E28" s="83">
        <f t="shared" si="6"/>
        <v>2087048.46</v>
      </c>
      <c r="F28" s="65">
        <f t="shared" si="1"/>
        <v>131.78215343582258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1211403</v>
      </c>
      <c r="E30" s="251">
        <v>1527262.5</v>
      </c>
      <c r="F30" s="65">
        <f t="shared" si="1"/>
        <v>126.07385816280792</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v>44617</v>
      </c>
      <c r="E33" s="251">
        <v>169121.02</v>
      </c>
      <c r="F33" s="65">
        <f t="shared" si="1"/>
        <v>379.05063092543202</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327691</v>
      </c>
      <c r="E34" s="251">
        <v>390664.94</v>
      </c>
      <c r="F34" s="65">
        <f t="shared" si="1"/>
        <v>119.21747621997551</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12255243</v>
      </c>
      <c r="E35" s="83">
        <f t="shared" si="7"/>
        <v>28610529.670000002</v>
      </c>
      <c r="F35" s="65">
        <f t="shared" si="1"/>
        <v>233.45542532285978</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6864676</v>
      </c>
      <c r="E39" s="83">
        <f t="shared" si="9"/>
        <v>23495455.739999998</v>
      </c>
      <c r="F39" s="65">
        <f t="shared" si="1"/>
        <v>342.26605509131088</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6688580</v>
      </c>
      <c r="E40" s="251">
        <v>23133333.469999999</v>
      </c>
      <c r="F40" s="65">
        <f t="shared" si="1"/>
        <v>345.86314987635637</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v>176096</v>
      </c>
      <c r="E42" s="251">
        <v>362122.27</v>
      </c>
      <c r="F42" s="65">
        <f t="shared" si="1"/>
        <v>205.63912297837544</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71151.78</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v>0</v>
      </c>
      <c r="E49" s="251">
        <v>71151.78</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2310</v>
      </c>
      <c r="E50" s="83">
        <f t="shared" si="11"/>
        <v>3755.27</v>
      </c>
      <c r="F50" s="65">
        <f t="shared" si="1"/>
        <v>162.56580086580087</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v>2310</v>
      </c>
      <c r="E53" s="251">
        <v>3755.27</v>
      </c>
      <c r="F53" s="65">
        <f t="shared" si="1"/>
        <v>162.56580086580087</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90574</v>
      </c>
      <c r="E54" s="83">
        <f t="shared" si="12"/>
        <v>85705.94</v>
      </c>
      <c r="F54" s="65">
        <f t="shared" si="1"/>
        <v>94.62532294035816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90574</v>
      </c>
      <c r="E55" s="251">
        <v>85705.94</v>
      </c>
      <c r="F55" s="65">
        <f t="shared" si="1"/>
        <v>94.62532294035816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5297683</v>
      </c>
      <c r="E61" s="83">
        <f t="shared" si="13"/>
        <v>4954460.9400000004</v>
      </c>
      <c r="F61" s="65">
        <f t="shared" si="1"/>
        <v>93.521279774573145</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1545915</v>
      </c>
      <c r="E64" s="251">
        <v>1950486.36</v>
      </c>
      <c r="F64" s="65">
        <f t="shared" si="1"/>
        <v>126.1703495987813</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v>3751768</v>
      </c>
      <c r="E65" s="251">
        <v>3003974.58</v>
      </c>
      <c r="F65" s="65">
        <f t="shared" si="1"/>
        <v>80.068239294114136</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425651</v>
      </c>
      <c r="E75" s="83">
        <f t="shared" si="15"/>
        <v>838224.38</v>
      </c>
      <c r="F75" s="65">
        <f t="shared" si="1"/>
        <v>196.92761910579324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297088</v>
      </c>
      <c r="E76" s="251">
        <v>405824.38</v>
      </c>
      <c r="F76" s="65">
        <f t="shared" si="1"/>
        <v>136.60073109651012</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53563</v>
      </c>
      <c r="E78" s="251">
        <v>352400</v>
      </c>
      <c r="F78" s="65">
        <f t="shared" si="1"/>
        <v>657.91684558370514</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v>30000</v>
      </c>
      <c r="E79" s="251">
        <v>35000</v>
      </c>
      <c r="F79" s="65">
        <f t="shared" si="1"/>
        <v>116.66666666666667</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45000</v>
      </c>
      <c r="E81" s="251">
        <v>45000</v>
      </c>
      <c r="F81" s="65">
        <f t="shared" si="1"/>
        <v>100</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1483813</v>
      </c>
      <c r="E82" s="83">
        <f t="shared" si="16"/>
        <v>4545576.55</v>
      </c>
      <c r="F82" s="65">
        <f t="shared" si="1"/>
        <v>306.34430012407222</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1483813</v>
      </c>
      <c r="E84" s="251">
        <v>4545576.55</v>
      </c>
      <c r="F84" s="65">
        <f t="shared" si="1"/>
        <v>306.34430012407222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1664367</v>
      </c>
      <c r="E89" s="83">
        <f t="shared" si="17"/>
        <v>1013084.35</v>
      </c>
      <c r="F89" s="65">
        <f t="shared" si="1"/>
        <v>60.869048112585745</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18000</v>
      </c>
      <c r="E94" s="83">
        <f t="shared" si="19"/>
        <v>18000</v>
      </c>
      <c r="F94" s="65">
        <f t="shared" si="1"/>
        <v>100</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v>18000</v>
      </c>
      <c r="E95" s="251">
        <v>18000</v>
      </c>
      <c r="F95" s="65">
        <f t="shared" si="1"/>
        <v>100</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471209</v>
      </c>
      <c r="E104" s="251">
        <v>434525.35</v>
      </c>
      <c r="F104" s="65">
        <f t="shared" si="1"/>
        <v>92.214993771341369</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v>414820</v>
      </c>
      <c r="E105" s="251">
        <v>414698.53</v>
      </c>
      <c r="F105" s="65">
        <f t="shared" si="1"/>
        <v>99.970717419603687</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760338</v>
      </c>
      <c r="E106" s="251">
        <v>145860.47</v>
      </c>
      <c r="F106" s="65">
        <f t="shared" si="1"/>
        <v>19.183635435819333</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2198000</v>
      </c>
      <c r="E107" s="83">
        <f t="shared" si="21"/>
        <v>2735500</v>
      </c>
      <c r="F107" s="65">
        <f t="shared" si="1"/>
        <v>124.4540491355778</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1348000</v>
      </c>
      <c r="E108" s="251">
        <v>1837500</v>
      </c>
      <c r="F108" s="65">
        <f t="shared" si="1"/>
        <v>136.31305637982197</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850000</v>
      </c>
      <c r="E109" s="251">
        <v>898000</v>
      </c>
      <c r="F109" s="65">
        <f t="shared" si="1"/>
        <v>105.64705882352941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67819900</v>
      </c>
      <c r="E114" s="83">
        <f t="shared" si="22"/>
        <v>77905813.140000001</v>
      </c>
      <c r="F114" s="65">
        <f t="shared" si="1"/>
        <v>114.87161311060619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16488150</v>
      </c>
      <c r="E115" s="83">
        <f t="shared" si="23"/>
        <v>17912190.829999998</v>
      </c>
      <c r="F115" s="65">
        <f t="shared" si="1"/>
        <v>108.63675324399644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16488150</v>
      </c>
      <c r="E117" s="251">
        <f>13954159.42+3958031.41</f>
        <v>17912190.829999998</v>
      </c>
      <c r="F117" s="65">
        <f t="shared" si="1"/>
        <v>108.63675324399644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339556</v>
      </c>
      <c r="E118" s="83">
        <f t="shared" si="24"/>
        <v>1904803.94</v>
      </c>
      <c r="F118" s="65">
        <f t="shared" si="1"/>
        <v>560.96901247511448</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339556</v>
      </c>
      <c r="E120" s="251">
        <f>911825.97+992977.97</f>
        <v>1904803.94</v>
      </c>
      <c r="F120" s="65">
        <f t="shared" si="1"/>
        <v>560.96901247511448</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250000</v>
      </c>
      <c r="E122" s="83">
        <f t="shared" si="25"/>
        <v>210000</v>
      </c>
      <c r="F122" s="65">
        <f t="shared" si="1"/>
        <v>84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v>250000</v>
      </c>
      <c r="E124" s="251">
        <v>210000</v>
      </c>
      <c r="F124" s="65">
        <f t="shared" si="1"/>
        <v>84</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41874</v>
      </c>
      <c r="E125" s="251">
        <v>72452.820000000007</v>
      </c>
      <c r="F125" s="65">
        <f t="shared" si="1"/>
        <v>173.02579166069637</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1992625</v>
      </c>
      <c r="E126" s="251">
        <f>2088767.18+965060.92</f>
        <v>3053828.1</v>
      </c>
      <c r="F126" s="65">
        <f t="shared" si="1"/>
        <v>153.25653848566589</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v>109658</v>
      </c>
      <c r="E127" s="251">
        <v>183834.66</v>
      </c>
      <c r="F127" s="65">
        <f t="shared" si="1"/>
        <v>167.64363749110873</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48598037</v>
      </c>
      <c r="E128" s="251">
        <v>54568702.789999999</v>
      </c>
      <c r="F128" s="65">
        <f t="shared" si="1"/>
        <v>112.28581679132429</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5300524</v>
      </c>
      <c r="E129" s="83">
        <f t="shared" si="26"/>
        <v>4790119.95</v>
      </c>
      <c r="F129" s="65">
        <f t="shared" si="1"/>
        <v>90.370686935857663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229000</v>
      </c>
      <c r="E133" s="251">
        <v>229000</v>
      </c>
      <c r="F133" s="65">
        <f t="shared" si="1"/>
        <v>100</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3000</v>
      </c>
      <c r="E137" s="251">
        <v>0</v>
      </c>
      <c r="F137" s="65">
        <f t="shared" si="1"/>
        <v>0</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4063924</v>
      </c>
      <c r="E138" s="251">
        <v>3578518.35</v>
      </c>
      <c r="F138" s="65">
        <f t="shared" si="1"/>
        <v>88.055739969546678</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1004600</v>
      </c>
      <c r="E140" s="251">
        <v>982601.6</v>
      </c>
      <c r="F140" s="65">
        <f t="shared" si="1"/>
        <v>97.810232928528762</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141490737</v>
      </c>
      <c r="E141" s="108">
        <f t="shared" si="28"/>
        <v>170174700.86999997</v>
      </c>
      <c r="F141" s="84">
        <f t="shared" si="1"/>
        <v>120.27267966665546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50" sqref="B5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804000</v>
      </c>
      <c r="E5" s="109">
        <f t="shared" si="0"/>
        <v>107362.36</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804000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804000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130300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673700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107362.36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65824.77</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0</v>
      </c>
      <c r="E25" s="252">
        <v>65824.77</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41537.589999999997</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v>0</v>
      </c>
      <c r="E37" s="252">
        <v>41537.589999999997</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27628299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332345764.87000006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0</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311956335.35000002</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28614040.129999999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57889648.829999998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229570.32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8848686.4700000007</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32967408.440000001</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10585000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172821981.16</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6307457.0999999996</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14081972.42</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v>0</v>
      </c>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14081972.42</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331259249.50999999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311464782.63999999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28476665.52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57120151.68</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218801.37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8783880.5099999998</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32945011.719999999</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10580655.48</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173339616.36000001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5515366.9900000002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14279099.880000001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v>0</v>
      </c>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14279099.880000001</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28714814.360000074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177565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177565</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v>0</v>
      </c>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v>0</v>
      </c>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177565</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v>177565</v>
      </c>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0</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v>0</v>
      </c>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v>0</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28537249.359999999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13356918.470000001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1089281.3</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14091049.59</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32043</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3218</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Novoselec</cp:lastModifiedBy>
  <cp:lastPrinted>2023-02-09T11:37:43Z</cp:lastPrinted>
  <dcterms:created xsi:type="dcterms:W3CDTF">2022-04-01T05:14:30Z</dcterms:created>
  <dcterms:modified xsi:type="dcterms:W3CDTF">2023-02-10T09:11:58Z</dcterms:modified>
</cp:coreProperties>
</file>