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Z:\09. KONSOLIDACIJA i NACIONALNE MANJINE\2023\31.12.2023\"/>
    </mc:Choice>
  </mc:AlternateContent>
  <xr:revisionPtr revIDLastSave="0" documentId="13_ncr:1_{1A103D5B-879D-46DB-8178-79B98C634D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F308" i="9"/>
  <c r="B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F302" i="9"/>
  <c r="H301" i="9"/>
  <c r="G301" i="9"/>
  <c r="E301" i="9" s="1"/>
  <c r="F301" i="9"/>
  <c r="B301" i="9"/>
  <c r="H300" i="9"/>
  <c r="G300" i="9"/>
  <c r="E300" i="9" s="1"/>
  <c r="B300" i="9" s="1"/>
  <c r="F300" i="9"/>
  <c r="H299" i="9"/>
  <c r="G299" i="9"/>
  <c r="F299" i="9"/>
  <c r="H298" i="9"/>
  <c r="G298" i="9"/>
  <c r="E298" i="9" s="1"/>
  <c r="F298" i="9"/>
  <c r="H297" i="9"/>
  <c r="G297" i="9"/>
  <c r="F297" i="9"/>
  <c r="H296" i="9"/>
  <c r="G296" i="9"/>
  <c r="F296" i="9"/>
  <c r="E296" i="9"/>
  <c r="B296" i="9" s="1"/>
  <c r="H295" i="9"/>
  <c r="G295" i="9"/>
  <c r="F295" i="9"/>
  <c r="H294" i="9"/>
  <c r="G294" i="9"/>
  <c r="E294" i="9" s="1"/>
  <c r="F294" i="9"/>
  <c r="H293" i="9"/>
  <c r="G293" i="9"/>
  <c r="F293" i="9"/>
  <c r="H292" i="9"/>
  <c r="G292" i="9"/>
  <c r="F292" i="9"/>
  <c r="H291" i="9"/>
  <c r="G291" i="9"/>
  <c r="F291" i="9"/>
  <c r="E291" i="9"/>
  <c r="F290" i="9"/>
  <c r="F289" i="9"/>
  <c r="H288" i="9"/>
  <c r="G288" i="9"/>
  <c r="F288" i="9"/>
  <c r="E288" i="9"/>
  <c r="B288" i="9" s="1"/>
  <c r="H287" i="9"/>
  <c r="G287" i="9"/>
  <c r="F287" i="9"/>
  <c r="H286" i="9"/>
  <c r="G286" i="9"/>
  <c r="F286" i="9"/>
  <c r="H285" i="9"/>
  <c r="G285" i="9"/>
  <c r="F285" i="9"/>
  <c r="F284" i="9"/>
  <c r="H283" i="9"/>
  <c r="G283" i="9"/>
  <c r="F283" i="9"/>
  <c r="H282" i="9"/>
  <c r="G282" i="9"/>
  <c r="F282" i="9"/>
  <c r="E282" i="9"/>
  <c r="B282" i="9" s="1"/>
  <c r="H281" i="9"/>
  <c r="G281" i="9"/>
  <c r="F281" i="9"/>
  <c r="F280" i="9"/>
  <c r="F279" i="9"/>
  <c r="F278" i="9"/>
  <c r="F276" i="9"/>
  <c r="L275" i="9"/>
  <c r="H275" i="9"/>
  <c r="F275" i="9"/>
  <c r="B275" i="9"/>
  <c r="F274" i="9"/>
  <c r="I273" i="9"/>
  <c r="E273" i="9" s="1"/>
  <c r="B273" i="9" s="1"/>
  <c r="H273" i="9"/>
  <c r="F273" i="9"/>
  <c r="E272" i="9"/>
  <c r="M271" i="9"/>
  <c r="L271" i="9"/>
  <c r="E271" i="9"/>
  <c r="M270" i="9"/>
  <c r="L270" i="9"/>
  <c r="F270" i="9" s="1"/>
  <c r="E270" i="9"/>
  <c r="M269" i="9"/>
  <c r="L269" i="9"/>
  <c r="F269" i="9"/>
  <c r="E269" i="9"/>
  <c r="M268" i="9"/>
  <c r="L268" i="9"/>
  <c r="F268" i="9"/>
  <c r="E268" i="9"/>
  <c r="M267" i="9"/>
  <c r="L267" i="9"/>
  <c r="F267" i="9" s="1"/>
  <c r="B267" i="9" s="1"/>
  <c r="E267" i="9"/>
  <c r="M266" i="9"/>
  <c r="L266" i="9"/>
  <c r="E266" i="9"/>
  <c r="M265" i="9"/>
  <c r="L265" i="9"/>
  <c r="F265" i="9"/>
  <c r="E265" i="9"/>
  <c r="M264" i="9"/>
  <c r="L264" i="9"/>
  <c r="F264" i="9" s="1"/>
  <c r="E264" i="9"/>
  <c r="M263" i="9"/>
  <c r="L263" i="9"/>
  <c r="F263" i="9" s="1"/>
  <c r="B263" i="9" s="1"/>
  <c r="E263" i="9"/>
  <c r="M262" i="9"/>
  <c r="L262" i="9"/>
  <c r="F262" i="9" s="1"/>
  <c r="E262" i="9"/>
  <c r="B262" i="9" s="1"/>
  <c r="M261" i="9"/>
  <c r="L261" i="9"/>
  <c r="F261" i="9"/>
  <c r="E261" i="9"/>
  <c r="M260" i="9"/>
  <c r="L260" i="9"/>
  <c r="F260" i="9"/>
  <c r="E260" i="9"/>
  <c r="M259" i="9"/>
  <c r="L259" i="9"/>
  <c r="F259" i="9" s="1"/>
  <c r="B259" i="9" s="1"/>
  <c r="E259" i="9"/>
  <c r="M258" i="9"/>
  <c r="L258" i="9"/>
  <c r="E258" i="9"/>
  <c r="M257" i="9"/>
  <c r="L257" i="9"/>
  <c r="F257" i="9"/>
  <c r="E257" i="9"/>
  <c r="M256" i="9"/>
  <c r="L256" i="9"/>
  <c r="F256" i="9" s="1"/>
  <c r="E256" i="9"/>
  <c r="M255" i="9"/>
  <c r="L255" i="9"/>
  <c r="F255" i="9" s="1"/>
  <c r="B255" i="9" s="1"/>
  <c r="E255" i="9"/>
  <c r="M254" i="9"/>
  <c r="L254" i="9"/>
  <c r="F254" i="9" s="1"/>
  <c r="E254" i="9"/>
  <c r="B254" i="9" s="1"/>
  <c r="M253" i="9"/>
  <c r="L253" i="9"/>
  <c r="F253" i="9"/>
  <c r="E253" i="9"/>
  <c r="M252" i="9"/>
  <c r="L252" i="9"/>
  <c r="F252" i="9"/>
  <c r="E252" i="9"/>
  <c r="M251" i="9"/>
  <c r="L251" i="9"/>
  <c r="F251" i="9" s="1"/>
  <c r="B251" i="9" s="1"/>
  <c r="E251" i="9"/>
  <c r="M250" i="9"/>
  <c r="L250" i="9"/>
  <c r="E250" i="9"/>
  <c r="M249" i="9"/>
  <c r="L249" i="9"/>
  <c r="F249" i="9"/>
  <c r="E249" i="9"/>
  <c r="M248" i="9"/>
  <c r="L248" i="9"/>
  <c r="F248" i="9" s="1"/>
  <c r="E248" i="9"/>
  <c r="M247" i="9"/>
  <c r="L247" i="9"/>
  <c r="F247" i="9" s="1"/>
  <c r="B247" i="9" s="1"/>
  <c r="E247" i="9"/>
  <c r="M246" i="9"/>
  <c r="L246" i="9"/>
  <c r="F246" i="9" s="1"/>
  <c r="E246" i="9"/>
  <c r="B246" i="9" s="1"/>
  <c r="M245" i="9"/>
  <c r="L245" i="9"/>
  <c r="F245" i="9"/>
  <c r="E245" i="9"/>
  <c r="M244" i="9"/>
  <c r="L244" i="9"/>
  <c r="F244" i="9"/>
  <c r="E244" i="9"/>
  <c r="M243" i="9"/>
  <c r="L243" i="9"/>
  <c r="F243" i="9" s="1"/>
  <c r="B243" i="9" s="1"/>
  <c r="E243" i="9"/>
  <c r="M242" i="9"/>
  <c r="L242" i="9"/>
  <c r="E242" i="9"/>
  <c r="M241" i="9"/>
  <c r="L241" i="9"/>
  <c r="F241" i="9"/>
  <c r="E241" i="9"/>
  <c r="M240" i="9"/>
  <c r="L240" i="9"/>
  <c r="F240" i="9" s="1"/>
  <c r="E240" i="9"/>
  <c r="M239" i="9"/>
  <c r="L239" i="9"/>
  <c r="E239" i="9"/>
  <c r="M238" i="9"/>
  <c r="L238" i="9"/>
  <c r="F238" i="9" s="1"/>
  <c r="E238" i="9"/>
  <c r="M237" i="9"/>
  <c r="L237" i="9"/>
  <c r="F237" i="9"/>
  <c r="E237" i="9"/>
  <c r="M236" i="9"/>
  <c r="L236" i="9"/>
  <c r="F236" i="9"/>
  <c r="E236" i="9"/>
  <c r="M235" i="9"/>
  <c r="L235" i="9"/>
  <c r="F235" i="9" s="1"/>
  <c r="B235" i="9" s="1"/>
  <c r="E235" i="9"/>
  <c r="M234" i="9"/>
  <c r="L234" i="9"/>
  <c r="E234" i="9"/>
  <c r="M233" i="9"/>
  <c r="L233" i="9"/>
  <c r="F233" i="9"/>
  <c r="E233" i="9"/>
  <c r="M232" i="9"/>
  <c r="L232" i="9"/>
  <c r="F232" i="9" s="1"/>
  <c r="E232" i="9"/>
  <c r="M231" i="9"/>
  <c r="L231" i="9"/>
  <c r="F231" i="9" s="1"/>
  <c r="B231" i="9" s="1"/>
  <c r="E231" i="9"/>
  <c r="M230" i="9"/>
  <c r="L230" i="9"/>
  <c r="F230" i="9" s="1"/>
  <c r="E230" i="9"/>
  <c r="B230" i="9" s="1"/>
  <c r="M229" i="9"/>
  <c r="L229" i="9"/>
  <c r="F229" i="9"/>
  <c r="E229" i="9"/>
  <c r="M228" i="9"/>
  <c r="L228" i="9"/>
  <c r="F228" i="9"/>
  <c r="E228" i="9"/>
  <c r="M227" i="9"/>
  <c r="L227" i="9"/>
  <c r="F227" i="9" s="1"/>
  <c r="B227" i="9" s="1"/>
  <c r="E227" i="9"/>
  <c r="M226" i="9"/>
  <c r="L226" i="9"/>
  <c r="E226" i="9"/>
  <c r="M225" i="9"/>
  <c r="L225" i="9"/>
  <c r="F225" i="9"/>
  <c r="E225" i="9"/>
  <c r="M224" i="9"/>
  <c r="L224" i="9"/>
  <c r="F224" i="9" s="1"/>
  <c r="E224" i="9"/>
  <c r="M223" i="9"/>
  <c r="L223" i="9"/>
  <c r="F223" i="9" s="1"/>
  <c r="B223" i="9" s="1"/>
  <c r="E223" i="9"/>
  <c r="M222" i="9"/>
  <c r="L222" i="9"/>
  <c r="F222" i="9" s="1"/>
  <c r="E222" i="9"/>
  <c r="B222" i="9" s="1"/>
  <c r="M221" i="9"/>
  <c r="L221" i="9"/>
  <c r="F221" i="9"/>
  <c r="E221" i="9"/>
  <c r="M220" i="9"/>
  <c r="L220" i="9"/>
  <c r="F220" i="9"/>
  <c r="E220" i="9"/>
  <c r="M219" i="9"/>
  <c r="L219" i="9"/>
  <c r="F219" i="9" s="1"/>
  <c r="B219" i="9" s="1"/>
  <c r="E219" i="9"/>
  <c r="M218" i="9"/>
  <c r="L218" i="9"/>
  <c r="E218" i="9"/>
  <c r="M217" i="9"/>
  <c r="L217" i="9"/>
  <c r="E217" i="9"/>
  <c r="M216" i="9"/>
  <c r="L216" i="9"/>
  <c r="F216" i="9" s="1"/>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E159" i="9" s="1"/>
  <c r="B159" i="9" s="1"/>
  <c r="G159" i="9"/>
  <c r="F159" i="9"/>
  <c r="H158" i="9"/>
  <c r="G158" i="9"/>
  <c r="F158" i="9"/>
  <c r="E158" i="9"/>
  <c r="B158" i="9" s="1"/>
  <c r="H157" i="9"/>
  <c r="G157" i="9"/>
  <c r="E157" i="9" s="1"/>
  <c r="F157" i="9"/>
  <c r="H156" i="9"/>
  <c r="G156" i="9"/>
  <c r="F156" i="9"/>
  <c r="H155" i="9"/>
  <c r="E155" i="9" s="1"/>
  <c r="G155" i="9"/>
  <c r="F155" i="9"/>
  <c r="B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G147" i="9"/>
  <c r="F147" i="9"/>
  <c r="B147" i="9"/>
  <c r="H146" i="9"/>
  <c r="G146" i="9"/>
  <c r="F146" i="9"/>
  <c r="E146" i="9"/>
  <c r="B146" i="9" s="1"/>
  <c r="H145" i="9"/>
  <c r="G145" i="9"/>
  <c r="E145" i="9" s="1"/>
  <c r="F145" i="9"/>
  <c r="H144" i="9"/>
  <c r="G144" i="9"/>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E33" i="9" s="1"/>
  <c r="F33" i="9"/>
  <c r="H32" i="9"/>
  <c r="G32" i="9"/>
  <c r="F32" i="9"/>
  <c r="H31" i="9"/>
  <c r="E31" i="9" s="1"/>
  <c r="B31" i="9" s="1"/>
  <c r="G31" i="9"/>
  <c r="F31" i="9"/>
  <c r="H30" i="9"/>
  <c r="G30" i="9"/>
  <c r="F30" i="9"/>
  <c r="E30" i="9"/>
  <c r="B30" i="9" s="1"/>
  <c r="H29" i="9"/>
  <c r="G29" i="9"/>
  <c r="E29" i="9" s="1"/>
  <c r="F29" i="9"/>
  <c r="H28" i="9"/>
  <c r="G28" i="9"/>
  <c r="E28" i="9" s="1"/>
  <c r="B28" i="9" s="1"/>
  <c r="F28" i="9"/>
  <c r="H27" i="9"/>
  <c r="G27" i="9"/>
  <c r="F27" i="9"/>
  <c r="H26" i="9"/>
  <c r="G26" i="9"/>
  <c r="F26" i="9"/>
  <c r="E26" i="9"/>
  <c r="B26" i="9" s="1"/>
  <c r="H25" i="9"/>
  <c r="G25" i="9"/>
  <c r="F25" i="9"/>
  <c r="H24" i="9"/>
  <c r="E24" i="9" s="1"/>
  <c r="G24" i="9"/>
  <c r="F24" i="9"/>
  <c r="B24" i="9"/>
  <c r="H23" i="9"/>
  <c r="G23" i="9"/>
  <c r="F23" i="9"/>
  <c r="E23" i="9"/>
  <c r="B23" i="9" s="1"/>
  <c r="H22" i="9"/>
  <c r="G22" i="9"/>
  <c r="E22" i="9" s="1"/>
  <c r="F22" i="9"/>
  <c r="F21" i="9"/>
  <c r="F4" i="9"/>
  <c r="O3" i="9"/>
  <c r="G275" i="9" s="1"/>
  <c r="E275" i="9" s="1"/>
  <c r="I3" i="9"/>
  <c r="H3" i="9"/>
  <c r="G3" i="9"/>
  <c r="D101" i="8"/>
  <c r="I36" i="3" s="1"/>
  <c r="D95" i="8"/>
  <c r="D90" i="8"/>
  <c r="D85" i="8"/>
  <c r="D80" i="8"/>
  <c r="D75" i="8"/>
  <c r="D70" i="8"/>
  <c r="D65" i="8"/>
  <c r="D60" i="8"/>
  <c r="D49" i="8" s="1"/>
  <c r="D55" i="8"/>
  <c r="D50" i="8"/>
  <c r="D44" i="8"/>
  <c r="D36" i="8"/>
  <c r="D26" i="8"/>
  <c r="D24" i="8" s="1"/>
  <c r="D18" i="8"/>
  <c r="D8" i="8"/>
  <c r="D6" i="8" s="1"/>
  <c r="E44" i="7"/>
  <c r="D44" i="7"/>
  <c r="D38" i="7" s="1"/>
  <c r="E39" i="7"/>
  <c r="E38" i="7" s="1"/>
  <c r="D39" i="7"/>
  <c r="E30" i="7"/>
  <c r="D30" i="7"/>
  <c r="C1461" i="1" s="1"/>
  <c r="E23" i="7"/>
  <c r="E22" i="7" s="1"/>
  <c r="D23" i="7"/>
  <c r="D22" i="7"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F122" i="6" s="1"/>
  <c r="D122" i="6"/>
  <c r="F121" i="6"/>
  <c r="F120" i="6"/>
  <c r="F119" i="6"/>
  <c r="E118" i="6"/>
  <c r="D1412" i="1" s="1"/>
  <c r="D118" i="6"/>
  <c r="F117" i="6"/>
  <c r="F116" i="6"/>
  <c r="E115" i="6"/>
  <c r="D1409" i="1" s="1"/>
  <c r="D115" i="6"/>
  <c r="F113" i="6"/>
  <c r="F112" i="6"/>
  <c r="F111" i="6"/>
  <c r="F110" i="6"/>
  <c r="F109" i="6"/>
  <c r="F108" i="6"/>
  <c r="E107" i="6"/>
  <c r="D107" i="6"/>
  <c r="F106" i="6"/>
  <c r="F105" i="6"/>
  <c r="F104" i="6"/>
  <c r="F103" i="6"/>
  <c r="F102" i="6"/>
  <c r="F101" i="6"/>
  <c r="F100" i="6"/>
  <c r="E99" i="6"/>
  <c r="F99" i="6" s="1"/>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C1355" i="1" s="1"/>
  <c r="F60" i="6"/>
  <c r="F59" i="6"/>
  <c r="F58" i="6"/>
  <c r="F57" i="6"/>
  <c r="F56" i="6"/>
  <c r="F55" i="6"/>
  <c r="F54" i="6"/>
  <c r="E54" i="6"/>
  <c r="D54" i="6"/>
  <c r="F53" i="6"/>
  <c r="F52" i="6"/>
  <c r="F51" i="6"/>
  <c r="E50" i="6"/>
  <c r="D50" i="6"/>
  <c r="F50" i="6" s="1"/>
  <c r="F49" i="6"/>
  <c r="F48" i="6"/>
  <c r="F47" i="6"/>
  <c r="F46" i="6"/>
  <c r="F45" i="6"/>
  <c r="F44" i="6"/>
  <c r="E43" i="6"/>
  <c r="F43" i="6" s="1"/>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D245" i="5" s="1"/>
  <c r="F249" i="5"/>
  <c r="F248" i="5"/>
  <c r="F247" i="5"/>
  <c r="E246" i="5"/>
  <c r="D246" i="5"/>
  <c r="F244" i="5"/>
  <c r="F243" i="5"/>
  <c r="E242" i="5"/>
  <c r="F242" i="5" s="1"/>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F191" i="5"/>
  <c r="E191" i="5"/>
  <c r="D191" i="5"/>
  <c r="D190" i="5" s="1"/>
  <c r="G309" i="9" s="1"/>
  <c r="E190" i="5"/>
  <c r="F189" i="5"/>
  <c r="F188" i="5"/>
  <c r="F187" i="5"/>
  <c r="F186" i="5"/>
  <c r="F185" i="5"/>
  <c r="F184" i="5"/>
  <c r="F183" i="5"/>
  <c r="F182" i="5"/>
  <c r="F181" i="5"/>
  <c r="E180" i="5"/>
  <c r="E177" i="5" s="1"/>
  <c r="H307" i="9" s="1"/>
  <c r="D180" i="5"/>
  <c r="F179" i="5"/>
  <c r="F178" i="5"/>
  <c r="D177" i="5"/>
  <c r="C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D134"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9" i="5" s="1"/>
  <c r="D78" i="5"/>
  <c r="C1056" i="1"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13" i="1" s="1"/>
  <c r="G1013" i="1" s="1"/>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H143"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E459" i="4"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29" i="4"/>
  <c r="F428" i="4"/>
  <c r="E427" i="4"/>
  <c r="D427" i="4"/>
  <c r="F427" i="4" s="1"/>
  <c r="F426" i="4"/>
  <c r="F425" i="4"/>
  <c r="F424" i="4"/>
  <c r="F423" i="4"/>
  <c r="E422" i="4"/>
  <c r="D422" i="4"/>
  <c r="F422" i="4" s="1"/>
  <c r="F418" i="4"/>
  <c r="E418" i="4"/>
  <c r="D418" i="4"/>
  <c r="E417" i="4"/>
  <c r="D417" i="4"/>
  <c r="C412" i="1" s="1"/>
  <c r="E416" i="4"/>
  <c r="D411" i="1" s="1"/>
  <c r="D416" i="4"/>
  <c r="F416" i="4" s="1"/>
  <c r="F411" i="4"/>
  <c r="F410" i="4"/>
  <c r="F409" i="4"/>
  <c r="F406" i="4"/>
  <c r="F405" i="4"/>
  <c r="F404" i="4"/>
  <c r="F403" i="4"/>
  <c r="F402" i="4"/>
  <c r="E402" i="4"/>
  <c r="D402" i="4"/>
  <c r="F401" i="4"/>
  <c r="F400" i="4"/>
  <c r="E400" i="4"/>
  <c r="D400" i="4"/>
  <c r="F399" i="4"/>
  <c r="F398" i="4"/>
  <c r="E397" i="4"/>
  <c r="E396" i="4" s="1"/>
  <c r="D397" i="4"/>
  <c r="F396" i="4"/>
  <c r="D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2" i="4"/>
  <c r="F361" i="4"/>
  <c r="F360" i="4"/>
  <c r="F359" i="4"/>
  <c r="F358" i="4"/>
  <c r="F357" i="4"/>
  <c r="F356" i="4"/>
  <c r="E356" i="4"/>
  <c r="D356" i="4"/>
  <c r="F355" i="4"/>
  <c r="F354" i="4"/>
  <c r="F353" i="4"/>
  <c r="E352" i="4"/>
  <c r="E351" i="4" s="1"/>
  <c r="E350" i="4" s="1"/>
  <c r="D352" i="4"/>
  <c r="F352" i="4" s="1"/>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F259" i="4"/>
  <c r="E259" i="4"/>
  <c r="D259" i="4"/>
  <c r="F258" i="4"/>
  <c r="F257" i="4"/>
  <c r="F256" i="4"/>
  <c r="F255" i="4"/>
  <c r="F254" i="4"/>
  <c r="F253" i="4"/>
  <c r="E253" i="4"/>
  <c r="D253" i="4"/>
  <c r="D252" i="4" s="1"/>
  <c r="F252" i="4"/>
  <c r="E252" i="4"/>
  <c r="F251" i="4"/>
  <c r="F250" i="4"/>
  <c r="F249" i="4"/>
  <c r="F248" i="4"/>
  <c r="E247" i="4"/>
  <c r="D247" i="4"/>
  <c r="F246" i="4"/>
  <c r="F245"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D139" i="4"/>
  <c r="F139" i="4" s="1"/>
  <c r="F138" i="4"/>
  <c r="F137" i="4"/>
  <c r="F136" i="4"/>
  <c r="F135" i="4"/>
  <c r="E134" i="4"/>
  <c r="E133" i="4" s="1"/>
  <c r="D129" i="1" s="1"/>
  <c r="D134" i="4"/>
  <c r="D133" i="4" s="1"/>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D45" i="4"/>
  <c r="F44" i="4"/>
  <c r="E44" i="4"/>
  <c r="D44" i="4"/>
  <c r="F43" i="4"/>
  <c r="F42" i="4"/>
  <c r="F41" i="4"/>
  <c r="E40" i="4"/>
  <c r="D40" i="4"/>
  <c r="F39" i="4"/>
  <c r="F38" i="4"/>
  <c r="E37" i="4"/>
  <c r="E7" i="4" s="1"/>
  <c r="D37" i="4"/>
  <c r="F37" i="4" s="1"/>
  <c r="F36" i="4"/>
  <c r="F35" i="4"/>
  <c r="F34" i="4"/>
  <c r="F33" i="4"/>
  <c r="F32" i="4"/>
  <c r="F31" i="4"/>
  <c r="F30" i="4"/>
  <c r="F29" i="4"/>
  <c r="E29" i="4"/>
  <c r="D29" i="4"/>
  <c r="G162" i="9" s="1"/>
  <c r="E162" i="9" s="1"/>
  <c r="B162" i="9" s="1"/>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H1577" i="1" s="1"/>
  <c r="H1575" i="1"/>
  <c r="G1575" i="1"/>
  <c r="C1575" i="1"/>
  <c r="C1574" i="1"/>
  <c r="C1573" i="1"/>
  <c r="H1573" i="1" s="1"/>
  <c r="H1572" i="1"/>
  <c r="G1572" i="1"/>
  <c r="C1572" i="1"/>
  <c r="H1571" i="1"/>
  <c r="G1571" i="1"/>
  <c r="C1571" i="1"/>
  <c r="C1570" i="1"/>
  <c r="C1569" i="1"/>
  <c r="H1569" i="1" s="1"/>
  <c r="H1568" i="1"/>
  <c r="G1568" i="1"/>
  <c r="C1568" i="1"/>
  <c r="H1567" i="1"/>
  <c r="G1567" i="1"/>
  <c r="C1567" i="1"/>
  <c r="C1566" i="1"/>
  <c r="C1565" i="1"/>
  <c r="H1565" i="1" s="1"/>
  <c r="H1564" i="1"/>
  <c r="G1564" i="1"/>
  <c r="C1564" i="1"/>
  <c r="H1563" i="1"/>
  <c r="G1563" i="1"/>
  <c r="C1563" i="1"/>
  <c r="C1562" i="1"/>
  <c r="C1561" i="1"/>
  <c r="H1561" i="1" s="1"/>
  <c r="H1560" i="1"/>
  <c r="G1560" i="1"/>
  <c r="C1560" i="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C1540" i="1"/>
  <c r="G1540" i="1" s="1"/>
  <c r="H1539" i="1"/>
  <c r="G1539" i="1"/>
  <c r="C1539" i="1"/>
  <c r="C1538" i="1"/>
  <c r="C1537" i="1"/>
  <c r="H1537" i="1" s="1"/>
  <c r="H1536" i="1"/>
  <c r="C1536" i="1"/>
  <c r="G1536" i="1" s="1"/>
  <c r="H1535" i="1"/>
  <c r="G1535" i="1"/>
  <c r="C1535" i="1"/>
  <c r="C1534" i="1"/>
  <c r="C1533" i="1"/>
  <c r="H1533" i="1" s="1"/>
  <c r="H1532" i="1"/>
  <c r="G1532" i="1"/>
  <c r="C1532" i="1"/>
  <c r="H1531" i="1"/>
  <c r="G1531" i="1"/>
  <c r="C1531" i="1"/>
  <c r="C1530" i="1"/>
  <c r="C1529" i="1"/>
  <c r="H1529" i="1" s="1"/>
  <c r="H1528" i="1"/>
  <c r="G1528" i="1"/>
  <c r="C1528" i="1"/>
  <c r="H1527" i="1"/>
  <c r="G1527" i="1"/>
  <c r="C1527" i="1"/>
  <c r="C1526" i="1"/>
  <c r="C1525" i="1"/>
  <c r="H1525" i="1" s="1"/>
  <c r="H1524" i="1"/>
  <c r="C1524" i="1"/>
  <c r="G1524" i="1" s="1"/>
  <c r="H1523" i="1"/>
  <c r="G1523" i="1"/>
  <c r="C1523" i="1"/>
  <c r="C1522" i="1"/>
  <c r="C1521" i="1"/>
  <c r="H1521" i="1" s="1"/>
  <c r="H1520" i="1"/>
  <c r="G1520" i="1"/>
  <c r="C1520" i="1"/>
  <c r="G1519" i="1"/>
  <c r="C1519" i="1"/>
  <c r="H1519" i="1" s="1"/>
  <c r="H1516" i="1"/>
  <c r="C1516" i="1"/>
  <c r="G1516" i="1" s="1"/>
  <c r="G1515" i="1"/>
  <c r="C1515" i="1"/>
  <c r="H1515" i="1" s="1"/>
  <c r="C1514" i="1"/>
  <c r="H1513" i="1"/>
  <c r="G1513" i="1"/>
  <c r="C1513" i="1"/>
  <c r="H1512" i="1"/>
  <c r="G1512" i="1"/>
  <c r="C1512" i="1"/>
  <c r="G1511" i="1"/>
  <c r="C1511" i="1"/>
  <c r="H1511" i="1" s="1"/>
  <c r="C1510" i="1"/>
  <c r="H1509" i="1"/>
  <c r="C1509" i="1"/>
  <c r="G1509" i="1" s="1"/>
  <c r="H1508" i="1"/>
  <c r="G1508" i="1"/>
  <c r="C1508" i="1"/>
  <c r="G1507" i="1"/>
  <c r="C1507" i="1"/>
  <c r="H1507" i="1" s="1"/>
  <c r="C1506" i="1"/>
  <c r="H1505" i="1"/>
  <c r="G1505" i="1"/>
  <c r="C1505" i="1"/>
  <c r="H1504" i="1"/>
  <c r="G1504" i="1"/>
  <c r="C1504" i="1"/>
  <c r="G1503" i="1"/>
  <c r="C1503" i="1"/>
  <c r="H1503" i="1" s="1"/>
  <c r="C1502" i="1"/>
  <c r="C1501" i="1"/>
  <c r="H1501" i="1" s="1"/>
  <c r="H1500" i="1"/>
  <c r="G1500" i="1"/>
  <c r="C1500" i="1"/>
  <c r="G1499" i="1"/>
  <c r="C1499" i="1"/>
  <c r="H1499" i="1" s="1"/>
  <c r="C1498" i="1"/>
  <c r="H1497" i="1"/>
  <c r="C1497" i="1"/>
  <c r="G1497" i="1" s="1"/>
  <c r="H1496" i="1"/>
  <c r="G1496" i="1"/>
  <c r="C1496" i="1"/>
  <c r="G1495" i="1"/>
  <c r="C1495" i="1"/>
  <c r="H1495" i="1" s="1"/>
  <c r="C1494" i="1"/>
  <c r="H1493" i="1"/>
  <c r="C1493" i="1"/>
  <c r="G1493" i="1" s="1"/>
  <c r="H1492" i="1"/>
  <c r="G1492" i="1"/>
  <c r="C1492" i="1"/>
  <c r="G1491" i="1"/>
  <c r="C1491" i="1"/>
  <c r="H1491" i="1" s="1"/>
  <c r="C1490" i="1"/>
  <c r="H1489" i="1"/>
  <c r="G1489" i="1"/>
  <c r="C1489" i="1"/>
  <c r="H1488" i="1"/>
  <c r="G1488" i="1"/>
  <c r="C1488" i="1"/>
  <c r="G1487" i="1"/>
  <c r="C1487" i="1"/>
  <c r="H1487" i="1" s="1"/>
  <c r="C1486" i="1"/>
  <c r="H1485" i="1"/>
  <c r="G1485" i="1"/>
  <c r="C1485" i="1"/>
  <c r="H1484" i="1"/>
  <c r="G1484" i="1"/>
  <c r="C1484" i="1"/>
  <c r="G1483" i="1"/>
  <c r="C1483" i="1"/>
  <c r="H1483" i="1" s="1"/>
  <c r="C1482" i="1"/>
  <c r="H1481" i="1"/>
  <c r="G1481" i="1"/>
  <c r="C1481" i="1"/>
  <c r="H1480" i="1"/>
  <c r="G1480" i="1"/>
  <c r="C1480" i="1"/>
  <c r="D1479" i="1"/>
  <c r="C1479" i="1"/>
  <c r="G1478" i="1"/>
  <c r="D1478" i="1"/>
  <c r="J1478" i="1" s="1"/>
  <c r="C1478" i="1"/>
  <c r="H1478" i="1" s="1"/>
  <c r="D1477" i="1"/>
  <c r="C1477" i="1"/>
  <c r="G1476" i="1"/>
  <c r="I1476" i="1" s="1"/>
  <c r="D1476" i="1"/>
  <c r="J1476" i="1" s="1"/>
  <c r="C1476" i="1"/>
  <c r="H1476" i="1" s="1"/>
  <c r="G1475" i="1"/>
  <c r="D1475" i="1"/>
  <c r="C1475" i="1"/>
  <c r="H1475" i="1" s="1"/>
  <c r="D1474" i="1"/>
  <c r="C1474" i="1"/>
  <c r="G1473" i="1"/>
  <c r="D1473" i="1"/>
  <c r="C1473" i="1"/>
  <c r="J1473" i="1" s="1"/>
  <c r="D1472" i="1"/>
  <c r="C1472" i="1"/>
  <c r="G1471" i="1"/>
  <c r="D1471" i="1"/>
  <c r="H1471" i="1" s="1"/>
  <c r="C1471" i="1"/>
  <c r="J1471" i="1" s="1"/>
  <c r="G1470" i="1"/>
  <c r="D1470" i="1"/>
  <c r="H1470" i="1" s="1"/>
  <c r="C1470" i="1"/>
  <c r="D1469" i="1"/>
  <c r="D1468" i="1"/>
  <c r="C1468" i="1"/>
  <c r="G1467" i="1"/>
  <c r="D1467" i="1"/>
  <c r="C1467" i="1"/>
  <c r="J1467" i="1" s="1"/>
  <c r="D1466" i="1"/>
  <c r="C1466" i="1"/>
  <c r="H1465" i="1"/>
  <c r="G1465" i="1"/>
  <c r="D1465" i="1"/>
  <c r="C1465" i="1"/>
  <c r="J1465" i="1" s="1"/>
  <c r="J1464" i="1"/>
  <c r="D1464" i="1"/>
  <c r="C1464" i="1"/>
  <c r="H1463" i="1"/>
  <c r="G1463" i="1"/>
  <c r="D1463" i="1"/>
  <c r="C1463" i="1"/>
  <c r="J1463" i="1" s="1"/>
  <c r="J1462" i="1"/>
  <c r="D1462" i="1"/>
  <c r="C1462" i="1"/>
  <c r="D1461" i="1"/>
  <c r="H1460" i="1"/>
  <c r="G1460" i="1"/>
  <c r="I1460" i="1" s="1"/>
  <c r="D1460" i="1"/>
  <c r="C1460" i="1"/>
  <c r="J1460" i="1" s="1"/>
  <c r="D1459" i="1"/>
  <c r="C1459" i="1"/>
  <c r="J1459" i="1" s="1"/>
  <c r="H1458" i="1"/>
  <c r="G1458" i="1"/>
  <c r="I1458" i="1" s="1"/>
  <c r="D1458" i="1"/>
  <c r="C1458" i="1"/>
  <c r="J1458" i="1" s="1"/>
  <c r="D1457" i="1"/>
  <c r="C1457" i="1"/>
  <c r="H1456" i="1"/>
  <c r="D1456" i="1"/>
  <c r="C1456" i="1"/>
  <c r="J1456" i="1" s="1"/>
  <c r="D1455" i="1"/>
  <c r="C1455" i="1"/>
  <c r="J1455" i="1" s="1"/>
  <c r="C1454" i="1"/>
  <c r="H1452" i="1"/>
  <c r="G1452" i="1"/>
  <c r="I1452" i="1" s="1"/>
  <c r="D1452" i="1"/>
  <c r="C1452" i="1"/>
  <c r="J1452" i="1" s="1"/>
  <c r="D1451" i="1"/>
  <c r="C1451" i="1"/>
  <c r="J1451" i="1" s="1"/>
  <c r="H1450" i="1"/>
  <c r="G1450" i="1"/>
  <c r="I1450" i="1" s="1"/>
  <c r="D1450" i="1"/>
  <c r="C1450" i="1"/>
  <c r="J1450" i="1" s="1"/>
  <c r="D1449" i="1"/>
  <c r="C1449" i="1"/>
  <c r="J1449" i="1" s="1"/>
  <c r="H1448" i="1"/>
  <c r="G1448" i="1"/>
  <c r="I1448" i="1" s="1"/>
  <c r="D1448" i="1"/>
  <c r="C1448" i="1"/>
  <c r="J1448" i="1" s="1"/>
  <c r="D1447" i="1"/>
  <c r="C1447" i="1"/>
  <c r="J1447" i="1" s="1"/>
  <c r="H1446" i="1"/>
  <c r="G1446" i="1"/>
  <c r="I1446" i="1" s="1"/>
  <c r="D1446" i="1"/>
  <c r="C1446" i="1"/>
  <c r="J1446" i="1" s="1"/>
  <c r="D1445" i="1"/>
  <c r="C1445" i="1"/>
  <c r="G1445" i="1" s="1"/>
  <c r="D1444" i="1"/>
  <c r="C1444" i="1"/>
  <c r="D1443" i="1"/>
  <c r="C1443" i="1"/>
  <c r="H1443" i="1" s="1"/>
  <c r="D1442" i="1"/>
  <c r="C1442" i="1"/>
  <c r="D1441" i="1"/>
  <c r="C1441" i="1"/>
  <c r="H1441" i="1" s="1"/>
  <c r="D1440" i="1"/>
  <c r="C1440" i="1"/>
  <c r="D1439" i="1"/>
  <c r="C1439" i="1"/>
  <c r="H1439" i="1" s="1"/>
  <c r="D1438" i="1"/>
  <c r="C1438" i="1"/>
  <c r="D1437" i="1"/>
  <c r="H1434" i="1"/>
  <c r="D1434" i="1"/>
  <c r="C1434" i="1"/>
  <c r="G1434" i="1" s="1"/>
  <c r="H1433" i="1"/>
  <c r="D1433" i="1"/>
  <c r="C1433" i="1"/>
  <c r="G1433" i="1" s="1"/>
  <c r="D1432" i="1"/>
  <c r="C1432" i="1"/>
  <c r="G1432" i="1" s="1"/>
  <c r="D1431" i="1"/>
  <c r="C1431" i="1"/>
  <c r="H1430" i="1"/>
  <c r="D1430" i="1"/>
  <c r="C1430" i="1"/>
  <c r="G1430" i="1" s="1"/>
  <c r="H1429" i="1"/>
  <c r="D1429" i="1"/>
  <c r="C1429" i="1"/>
  <c r="G1429" i="1" s="1"/>
  <c r="D1428" i="1"/>
  <c r="C1428" i="1"/>
  <c r="G1428" i="1" s="1"/>
  <c r="D1427" i="1"/>
  <c r="C1427" i="1"/>
  <c r="H1426" i="1"/>
  <c r="D1426" i="1"/>
  <c r="C1426" i="1"/>
  <c r="G1426" i="1" s="1"/>
  <c r="H1425" i="1"/>
  <c r="D1425" i="1"/>
  <c r="C1425" i="1"/>
  <c r="G1425" i="1" s="1"/>
  <c r="D1424" i="1"/>
  <c r="C1424" i="1"/>
  <c r="G1424" i="1" s="1"/>
  <c r="D1423" i="1"/>
  <c r="C1423" i="1"/>
  <c r="H1422" i="1"/>
  <c r="D1422" i="1"/>
  <c r="C1422" i="1"/>
  <c r="G1422" i="1" s="1"/>
  <c r="H1421" i="1"/>
  <c r="D1421" i="1"/>
  <c r="C1421" i="1"/>
  <c r="G1421" i="1" s="1"/>
  <c r="D1420" i="1"/>
  <c r="C1420" i="1"/>
  <c r="G1420" i="1" s="1"/>
  <c r="D1419" i="1"/>
  <c r="C1419" i="1"/>
  <c r="H1418" i="1"/>
  <c r="D1418" i="1"/>
  <c r="C1418" i="1"/>
  <c r="G1418" i="1" s="1"/>
  <c r="H1417" i="1"/>
  <c r="D1417" i="1"/>
  <c r="C1417" i="1"/>
  <c r="G1417" i="1" s="1"/>
  <c r="D1416" i="1"/>
  <c r="C1416" i="1"/>
  <c r="G1416" i="1" s="1"/>
  <c r="D1415" i="1"/>
  <c r="C1415" i="1"/>
  <c r="D1414" i="1"/>
  <c r="C1414" i="1"/>
  <c r="G1414" i="1" s="1"/>
  <c r="H1413" i="1"/>
  <c r="D1413" i="1"/>
  <c r="C1413" i="1"/>
  <c r="G1413" i="1" s="1"/>
  <c r="C1412" i="1"/>
  <c r="D1411" i="1"/>
  <c r="C1411" i="1"/>
  <c r="H1410" i="1"/>
  <c r="D1410" i="1"/>
  <c r="C1410" i="1"/>
  <c r="H1407" i="1"/>
  <c r="D1407" i="1"/>
  <c r="C1407" i="1"/>
  <c r="G1407" i="1" s="1"/>
  <c r="H1406" i="1"/>
  <c r="D1406" i="1"/>
  <c r="C1406" i="1"/>
  <c r="G1406" i="1" s="1"/>
  <c r="D1405" i="1"/>
  <c r="C1405" i="1"/>
  <c r="G1405" i="1" s="1"/>
  <c r="D1404" i="1"/>
  <c r="C1404" i="1"/>
  <c r="H1403" i="1"/>
  <c r="D1403" i="1"/>
  <c r="C1403" i="1"/>
  <c r="G1403" i="1" s="1"/>
  <c r="H1402" i="1"/>
  <c r="D1402" i="1"/>
  <c r="C1402" i="1"/>
  <c r="G1402" i="1" s="1"/>
  <c r="D1401" i="1"/>
  <c r="C1401" i="1"/>
  <c r="G1401" i="1" s="1"/>
  <c r="D1400" i="1"/>
  <c r="C1400" i="1"/>
  <c r="H1399" i="1"/>
  <c r="D1399" i="1"/>
  <c r="C1399" i="1"/>
  <c r="G1399" i="1" s="1"/>
  <c r="D1398" i="1"/>
  <c r="C1398" i="1"/>
  <c r="G1398" i="1" s="1"/>
  <c r="D1397" i="1"/>
  <c r="C1397" i="1"/>
  <c r="G1397" i="1" s="1"/>
  <c r="D1396" i="1"/>
  <c r="C1396" i="1"/>
  <c r="H1395" i="1"/>
  <c r="D1395" i="1"/>
  <c r="C1395" i="1"/>
  <c r="G1395" i="1" s="1"/>
  <c r="H1394" i="1"/>
  <c r="D1394" i="1"/>
  <c r="C1394" i="1"/>
  <c r="G1394" i="1" s="1"/>
  <c r="D1393" i="1"/>
  <c r="C1393" i="1"/>
  <c r="G1393" i="1" s="1"/>
  <c r="D1392" i="1"/>
  <c r="C1392" i="1"/>
  <c r="H1391" i="1"/>
  <c r="D1391" i="1"/>
  <c r="C1391" i="1"/>
  <c r="G1391" i="1" s="1"/>
  <c r="H1390" i="1"/>
  <c r="D1390" i="1"/>
  <c r="C1390" i="1"/>
  <c r="G1390" i="1" s="1"/>
  <c r="D1389" i="1"/>
  <c r="C1389" i="1"/>
  <c r="G1389" i="1" s="1"/>
  <c r="D1388" i="1"/>
  <c r="C1388" i="1"/>
  <c r="H1387" i="1"/>
  <c r="D1387" i="1"/>
  <c r="C1387" i="1"/>
  <c r="G1387" i="1" s="1"/>
  <c r="H1386" i="1"/>
  <c r="D1386" i="1"/>
  <c r="C1386" i="1"/>
  <c r="G1386" i="1" s="1"/>
  <c r="D1385" i="1"/>
  <c r="C1385" i="1"/>
  <c r="G1385" i="1" s="1"/>
  <c r="D1384" i="1"/>
  <c r="C1384" i="1"/>
  <c r="D1383" i="1"/>
  <c r="H1382" i="1"/>
  <c r="D1382" i="1"/>
  <c r="C1382" i="1"/>
  <c r="G1382" i="1" s="1"/>
  <c r="D1381" i="1"/>
  <c r="C1381" i="1"/>
  <c r="G1381" i="1" s="1"/>
  <c r="D1380" i="1"/>
  <c r="C1380" i="1"/>
  <c r="H1379" i="1"/>
  <c r="D1379" i="1"/>
  <c r="C1379" i="1"/>
  <c r="G1379" i="1" s="1"/>
  <c r="H1378" i="1"/>
  <c r="D1378" i="1"/>
  <c r="C1378" i="1"/>
  <c r="G1378" i="1" s="1"/>
  <c r="D1377" i="1"/>
  <c r="C1377" i="1"/>
  <c r="G1377" i="1" s="1"/>
  <c r="D1376" i="1"/>
  <c r="C1376" i="1"/>
  <c r="H1375" i="1"/>
  <c r="D1375" i="1"/>
  <c r="C1375" i="1"/>
  <c r="G1375" i="1" s="1"/>
  <c r="H1374" i="1"/>
  <c r="D1374" i="1"/>
  <c r="C1374" i="1"/>
  <c r="G1374" i="1" s="1"/>
  <c r="D1373" i="1"/>
  <c r="C1373" i="1"/>
  <c r="G1373" i="1" s="1"/>
  <c r="D1372" i="1"/>
  <c r="C1372" i="1"/>
  <c r="H1371" i="1"/>
  <c r="D1371" i="1"/>
  <c r="C1371" i="1"/>
  <c r="G1371" i="1" s="1"/>
  <c r="H1370" i="1"/>
  <c r="D1370" i="1"/>
  <c r="C1370" i="1"/>
  <c r="G1370" i="1" s="1"/>
  <c r="D1369" i="1"/>
  <c r="C1369" i="1"/>
  <c r="G1369" i="1" s="1"/>
  <c r="D1368" i="1"/>
  <c r="C1368" i="1"/>
  <c r="H1367" i="1"/>
  <c r="D1367" i="1"/>
  <c r="C1367" i="1"/>
  <c r="G1367" i="1" s="1"/>
  <c r="H1366" i="1"/>
  <c r="D1366" i="1"/>
  <c r="C1366" i="1"/>
  <c r="G1366" i="1" s="1"/>
  <c r="D1365" i="1"/>
  <c r="C1365" i="1"/>
  <c r="G1365" i="1" s="1"/>
  <c r="D1364" i="1"/>
  <c r="C1364" i="1"/>
  <c r="H1363" i="1"/>
  <c r="D1363" i="1"/>
  <c r="C1363" i="1"/>
  <c r="G1363" i="1" s="1"/>
  <c r="H1362" i="1"/>
  <c r="D1362" i="1"/>
  <c r="C1362" i="1"/>
  <c r="G1362" i="1" s="1"/>
  <c r="D1361" i="1"/>
  <c r="C1361" i="1"/>
  <c r="G1361" i="1" s="1"/>
  <c r="D1360" i="1"/>
  <c r="C1360" i="1"/>
  <c r="H1359" i="1"/>
  <c r="D1359" i="1"/>
  <c r="C1359" i="1"/>
  <c r="G1359" i="1" s="1"/>
  <c r="H1358" i="1"/>
  <c r="D1358" i="1"/>
  <c r="C1358" i="1"/>
  <c r="G1358" i="1" s="1"/>
  <c r="D1357" i="1"/>
  <c r="C1357" i="1"/>
  <c r="G1357" i="1" s="1"/>
  <c r="D1356" i="1"/>
  <c r="C1356" i="1"/>
  <c r="D1354" i="1"/>
  <c r="C1354" i="1"/>
  <c r="G1354" i="1" s="1"/>
  <c r="D1353" i="1"/>
  <c r="C1353" i="1"/>
  <c r="H1352" i="1"/>
  <c r="D1352" i="1"/>
  <c r="C1352" i="1"/>
  <c r="G1352" i="1" s="1"/>
  <c r="H1351" i="1"/>
  <c r="D1351" i="1"/>
  <c r="C1351" i="1"/>
  <c r="G1351" i="1" s="1"/>
  <c r="D1350" i="1"/>
  <c r="C1350" i="1"/>
  <c r="G1350" i="1" s="1"/>
  <c r="D1349" i="1"/>
  <c r="C1349" i="1"/>
  <c r="H1348" i="1"/>
  <c r="D1348" i="1"/>
  <c r="C1348" i="1"/>
  <c r="G1348" i="1" s="1"/>
  <c r="H1347" i="1"/>
  <c r="D1347" i="1"/>
  <c r="C1347" i="1"/>
  <c r="G1347" i="1" s="1"/>
  <c r="D1346" i="1"/>
  <c r="C1346" i="1"/>
  <c r="G1346" i="1" s="1"/>
  <c r="D1345" i="1"/>
  <c r="C1345" i="1"/>
  <c r="H1344" i="1"/>
  <c r="D1344" i="1"/>
  <c r="C1344" i="1"/>
  <c r="G1344" i="1" s="1"/>
  <c r="H1343" i="1"/>
  <c r="D1343" i="1"/>
  <c r="C1343" i="1"/>
  <c r="G1343" i="1" s="1"/>
  <c r="D1342" i="1"/>
  <c r="C1342" i="1"/>
  <c r="G1342" i="1" s="1"/>
  <c r="D1341" i="1"/>
  <c r="C1341" i="1"/>
  <c r="H1340" i="1"/>
  <c r="D1340" i="1"/>
  <c r="C1340" i="1"/>
  <c r="G1340" i="1" s="1"/>
  <c r="H1339" i="1"/>
  <c r="D1339" i="1"/>
  <c r="C1339" i="1"/>
  <c r="G1339" i="1" s="1"/>
  <c r="D1338" i="1"/>
  <c r="C1338" i="1"/>
  <c r="G1338" i="1" s="1"/>
  <c r="D1337" i="1"/>
  <c r="C1337" i="1"/>
  <c r="H1336" i="1"/>
  <c r="D1336" i="1"/>
  <c r="C1336" i="1"/>
  <c r="G1336" i="1" s="1"/>
  <c r="H1335" i="1"/>
  <c r="D1335" i="1"/>
  <c r="C1335" i="1"/>
  <c r="G1335" i="1" s="1"/>
  <c r="D1334" i="1"/>
  <c r="C1334" i="1"/>
  <c r="G1334" i="1" s="1"/>
  <c r="D1333" i="1"/>
  <c r="C1333" i="1"/>
  <c r="H1332" i="1"/>
  <c r="D1332" i="1"/>
  <c r="C1332" i="1"/>
  <c r="G1332" i="1" s="1"/>
  <c r="H1331" i="1"/>
  <c r="D1331" i="1"/>
  <c r="C1331" i="1"/>
  <c r="G1331" i="1" s="1"/>
  <c r="D1330" i="1"/>
  <c r="C1330" i="1"/>
  <c r="G1330" i="1" s="1"/>
  <c r="H1328" i="1"/>
  <c r="D1328" i="1"/>
  <c r="C1328" i="1"/>
  <c r="G1328" i="1" s="1"/>
  <c r="D1327" i="1"/>
  <c r="C1327" i="1"/>
  <c r="G1327" i="1" s="1"/>
  <c r="D1326" i="1"/>
  <c r="C1326" i="1"/>
  <c r="H1325" i="1"/>
  <c r="D1325" i="1"/>
  <c r="C1325" i="1"/>
  <c r="G1325" i="1" s="1"/>
  <c r="H1324" i="1"/>
  <c r="D1324" i="1"/>
  <c r="C1324" i="1"/>
  <c r="G1324" i="1" s="1"/>
  <c r="D1323" i="1"/>
  <c r="C1323" i="1"/>
  <c r="G1323" i="1" s="1"/>
  <c r="D1322" i="1"/>
  <c r="C1322" i="1"/>
  <c r="H1321" i="1"/>
  <c r="D1321" i="1"/>
  <c r="C1321" i="1"/>
  <c r="G1321" i="1" s="1"/>
  <c r="H1320" i="1"/>
  <c r="D1320" i="1"/>
  <c r="C1320" i="1"/>
  <c r="G1320" i="1" s="1"/>
  <c r="D1319" i="1"/>
  <c r="C1319" i="1"/>
  <c r="G1319" i="1" s="1"/>
  <c r="D1318" i="1"/>
  <c r="C1318" i="1"/>
  <c r="H1317" i="1"/>
  <c r="D1317" i="1"/>
  <c r="C1317" i="1"/>
  <c r="G1317" i="1" s="1"/>
  <c r="H1316" i="1"/>
  <c r="D1316" i="1"/>
  <c r="C1316" i="1"/>
  <c r="G1316" i="1" s="1"/>
  <c r="D1315" i="1"/>
  <c r="C1315" i="1"/>
  <c r="G1315" i="1" s="1"/>
  <c r="D1314" i="1"/>
  <c r="C1314" i="1"/>
  <c r="H1313" i="1"/>
  <c r="D1313" i="1"/>
  <c r="C1313" i="1"/>
  <c r="G1313" i="1" s="1"/>
  <c r="H1312" i="1"/>
  <c r="D1312" i="1"/>
  <c r="C1312" i="1"/>
  <c r="G1312" i="1" s="1"/>
  <c r="D1311" i="1"/>
  <c r="C1311" i="1"/>
  <c r="G1311" i="1" s="1"/>
  <c r="D1310" i="1"/>
  <c r="C1310" i="1"/>
  <c r="H1309" i="1"/>
  <c r="D1309" i="1"/>
  <c r="C1309" i="1"/>
  <c r="G1309" i="1" s="1"/>
  <c r="H1308" i="1"/>
  <c r="D1308" i="1"/>
  <c r="C1308" i="1"/>
  <c r="G1308" i="1" s="1"/>
  <c r="D1307" i="1"/>
  <c r="C1307" i="1"/>
  <c r="G1307" i="1" s="1"/>
  <c r="D1306" i="1"/>
  <c r="C1306" i="1"/>
  <c r="H1305" i="1"/>
  <c r="D1305" i="1"/>
  <c r="C1305" i="1"/>
  <c r="G1305" i="1" s="1"/>
  <c r="C1304" i="1"/>
  <c r="D1303" i="1"/>
  <c r="C1303" i="1"/>
  <c r="H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C1264" i="1"/>
  <c r="G1264" i="1" s="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D1230" i="1"/>
  <c r="G1230" i="1" s="1"/>
  <c r="C1230" i="1"/>
  <c r="H1229" i="1"/>
  <c r="G1229" i="1"/>
  <c r="D1229" i="1"/>
  <c r="C1229" i="1"/>
  <c r="G1228" i="1"/>
  <c r="D1228" i="1"/>
  <c r="C1228" i="1"/>
  <c r="H1228" i="1" s="1"/>
  <c r="D1227" i="1"/>
  <c r="C1227" i="1"/>
  <c r="D1226" i="1"/>
  <c r="H1226" i="1" s="1"/>
  <c r="C1226" i="1"/>
  <c r="H1225" i="1"/>
  <c r="G1225" i="1"/>
  <c r="D1225" i="1"/>
  <c r="C1225" i="1"/>
  <c r="D1224" i="1"/>
  <c r="H1224" i="1" s="1"/>
  <c r="C1224" i="1"/>
  <c r="D1223" i="1"/>
  <c r="H1223" i="1" s="1"/>
  <c r="C1223" i="1"/>
  <c r="H1221" i="1"/>
  <c r="G1221" i="1"/>
  <c r="D1221" i="1"/>
  <c r="C1221" i="1"/>
  <c r="H1220" i="1"/>
  <c r="G1220" i="1"/>
  <c r="D1220" i="1"/>
  <c r="C1220" i="1"/>
  <c r="H1219" i="1"/>
  <c r="G1219" i="1"/>
  <c r="D1219" i="1"/>
  <c r="C1219" i="1"/>
  <c r="H1218" i="1"/>
  <c r="G1218" i="1"/>
  <c r="D1218" i="1"/>
  <c r="C1218" i="1"/>
  <c r="D1217" i="1"/>
  <c r="G1217" i="1" s="1"/>
  <c r="C1217" i="1"/>
  <c r="D1216" i="1"/>
  <c r="G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G784" i="1"/>
  <c r="D784" i="1"/>
  <c r="C784" i="1"/>
  <c r="H784" i="1" s="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4" i="1"/>
  <c r="G644" i="1"/>
  <c r="D644" i="1"/>
  <c r="C644" i="1"/>
  <c r="H643" i="1"/>
  <c r="G643" i="1"/>
  <c r="D643" i="1"/>
  <c r="C643" i="1"/>
  <c r="H642" i="1"/>
  <c r="G642" i="1"/>
  <c r="D642" i="1"/>
  <c r="C642" i="1"/>
  <c r="H641" i="1"/>
  <c r="G641" i="1"/>
  <c r="D641" i="1"/>
  <c r="C641" i="1"/>
  <c r="G632" i="1"/>
  <c r="D632" i="1"/>
  <c r="C632" i="1"/>
  <c r="H632" i="1" s="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G560" i="1" s="1"/>
  <c r="C560" i="1"/>
  <c r="D559" i="1"/>
  <c r="G559" i="1" s="1"/>
  <c r="C559" i="1"/>
  <c r="H558" i="1"/>
  <c r="D558" i="1"/>
  <c r="G558" i="1" s="1"/>
  <c r="C558" i="1"/>
  <c r="H557" i="1"/>
  <c r="D557" i="1"/>
  <c r="G557" i="1" s="1"/>
  <c r="C557" i="1"/>
  <c r="D556" i="1"/>
  <c r="C556" i="1"/>
  <c r="D555" i="1"/>
  <c r="G555" i="1" s="1"/>
  <c r="C555" i="1"/>
  <c r="H554" i="1"/>
  <c r="D554" i="1"/>
  <c r="G554" i="1" s="1"/>
  <c r="C554" i="1"/>
  <c r="H553" i="1"/>
  <c r="D553" i="1"/>
  <c r="G553" i="1" s="1"/>
  <c r="C553" i="1"/>
  <c r="D552" i="1"/>
  <c r="C552" i="1"/>
  <c r="D551" i="1"/>
  <c r="G551" i="1" s="1"/>
  <c r="C551" i="1"/>
  <c r="H550" i="1"/>
  <c r="D550" i="1"/>
  <c r="G550" i="1" s="1"/>
  <c r="C550" i="1"/>
  <c r="H549" i="1"/>
  <c r="D549" i="1"/>
  <c r="G549" i="1" s="1"/>
  <c r="C549" i="1"/>
  <c r="D548" i="1"/>
  <c r="C548" i="1"/>
  <c r="D547" i="1"/>
  <c r="G547" i="1" s="1"/>
  <c r="C547" i="1"/>
  <c r="H546" i="1"/>
  <c r="D546" i="1"/>
  <c r="G546" i="1" s="1"/>
  <c r="C546" i="1"/>
  <c r="H545" i="1"/>
  <c r="D545" i="1"/>
  <c r="G545" i="1" s="1"/>
  <c r="C545" i="1"/>
  <c r="D544" i="1"/>
  <c r="C544" i="1"/>
  <c r="D543" i="1"/>
  <c r="G543" i="1" s="1"/>
  <c r="C543" i="1"/>
  <c r="H542" i="1"/>
  <c r="D542" i="1"/>
  <c r="G542" i="1" s="1"/>
  <c r="C542" i="1"/>
  <c r="H541" i="1"/>
  <c r="D541" i="1"/>
  <c r="G541" i="1" s="1"/>
  <c r="C541" i="1"/>
  <c r="D540" i="1"/>
  <c r="C540" i="1"/>
  <c r="D539" i="1"/>
  <c r="G539" i="1" s="1"/>
  <c r="C539" i="1"/>
  <c r="H538" i="1"/>
  <c r="D538" i="1"/>
  <c r="G538" i="1" s="1"/>
  <c r="C538" i="1"/>
  <c r="H537" i="1"/>
  <c r="D537" i="1"/>
  <c r="G537" i="1" s="1"/>
  <c r="C537" i="1"/>
  <c r="D536" i="1"/>
  <c r="C536" i="1"/>
  <c r="D535" i="1"/>
  <c r="G535" i="1" s="1"/>
  <c r="C535" i="1"/>
  <c r="H534" i="1"/>
  <c r="D534" i="1"/>
  <c r="G534" i="1" s="1"/>
  <c r="C534" i="1"/>
  <c r="H533" i="1"/>
  <c r="D533" i="1"/>
  <c r="G533" i="1" s="1"/>
  <c r="C533" i="1"/>
  <c r="D532" i="1"/>
  <c r="C532" i="1"/>
  <c r="D531" i="1"/>
  <c r="G531" i="1" s="1"/>
  <c r="C531" i="1"/>
  <c r="H530" i="1"/>
  <c r="D530" i="1"/>
  <c r="G530" i="1" s="1"/>
  <c r="C530" i="1"/>
  <c r="H529" i="1"/>
  <c r="D529" i="1"/>
  <c r="G529" i="1" s="1"/>
  <c r="C529" i="1"/>
  <c r="D528" i="1"/>
  <c r="C528" i="1"/>
  <c r="D527" i="1"/>
  <c r="G527" i="1" s="1"/>
  <c r="C527" i="1"/>
  <c r="H526" i="1"/>
  <c r="D526" i="1"/>
  <c r="G526" i="1" s="1"/>
  <c r="C526" i="1"/>
  <c r="H525" i="1"/>
  <c r="D525" i="1"/>
  <c r="G525" i="1" s="1"/>
  <c r="C525" i="1"/>
  <c r="D524" i="1"/>
  <c r="C524" i="1"/>
  <c r="C523" i="1"/>
  <c r="D521" i="1"/>
  <c r="C521" i="1"/>
  <c r="D520" i="1"/>
  <c r="G520" i="1" s="1"/>
  <c r="C520" i="1"/>
  <c r="H519" i="1"/>
  <c r="D519" i="1"/>
  <c r="G519" i="1" s="1"/>
  <c r="C519" i="1"/>
  <c r="H518" i="1"/>
  <c r="D518" i="1"/>
  <c r="G518" i="1" s="1"/>
  <c r="C518" i="1"/>
  <c r="D517" i="1"/>
  <c r="C517" i="1"/>
  <c r="D516" i="1"/>
  <c r="G516" i="1" s="1"/>
  <c r="C516" i="1"/>
  <c r="H515" i="1"/>
  <c r="D515" i="1"/>
  <c r="G515" i="1" s="1"/>
  <c r="C515" i="1"/>
  <c r="H514" i="1"/>
  <c r="D514" i="1"/>
  <c r="G514" i="1" s="1"/>
  <c r="C514" i="1"/>
  <c r="D513" i="1"/>
  <c r="C513" i="1"/>
  <c r="D512" i="1"/>
  <c r="G512" i="1" s="1"/>
  <c r="C512" i="1"/>
  <c r="H511" i="1"/>
  <c r="D511" i="1"/>
  <c r="G511" i="1" s="1"/>
  <c r="C511" i="1"/>
  <c r="H510" i="1"/>
  <c r="D510" i="1"/>
  <c r="G510" i="1" s="1"/>
  <c r="C510" i="1"/>
  <c r="H508" i="1"/>
  <c r="D508" i="1"/>
  <c r="G508" i="1" s="1"/>
  <c r="C508" i="1"/>
  <c r="H507" i="1"/>
  <c r="D507" i="1"/>
  <c r="G507" i="1" s="1"/>
  <c r="C507" i="1"/>
  <c r="D506" i="1"/>
  <c r="C506" i="1"/>
  <c r="D505" i="1"/>
  <c r="G505" i="1" s="1"/>
  <c r="C505" i="1"/>
  <c r="H504" i="1"/>
  <c r="D504" i="1"/>
  <c r="G504" i="1" s="1"/>
  <c r="C504" i="1"/>
  <c r="H503" i="1"/>
  <c r="D503" i="1"/>
  <c r="G503" i="1" s="1"/>
  <c r="C503" i="1"/>
  <c r="D502" i="1"/>
  <c r="C502" i="1"/>
  <c r="D501" i="1"/>
  <c r="G501" i="1" s="1"/>
  <c r="C501" i="1"/>
  <c r="H500" i="1"/>
  <c r="D500" i="1"/>
  <c r="G500" i="1" s="1"/>
  <c r="C500" i="1"/>
  <c r="H499" i="1"/>
  <c r="D499" i="1"/>
  <c r="G499" i="1" s="1"/>
  <c r="C499" i="1"/>
  <c r="D498" i="1"/>
  <c r="C498" i="1"/>
  <c r="D497" i="1"/>
  <c r="G497" i="1" s="1"/>
  <c r="C497" i="1"/>
  <c r="H496" i="1"/>
  <c r="D496" i="1"/>
  <c r="G496" i="1" s="1"/>
  <c r="C496" i="1"/>
  <c r="H495" i="1"/>
  <c r="D495" i="1"/>
  <c r="G495" i="1" s="1"/>
  <c r="C495" i="1"/>
  <c r="D494" i="1"/>
  <c r="C494" i="1"/>
  <c r="D493" i="1"/>
  <c r="G493" i="1" s="1"/>
  <c r="C493" i="1"/>
  <c r="H492" i="1"/>
  <c r="D492" i="1"/>
  <c r="G492" i="1" s="1"/>
  <c r="C492" i="1"/>
  <c r="H491" i="1"/>
  <c r="D491" i="1"/>
  <c r="G491" i="1" s="1"/>
  <c r="C491" i="1"/>
  <c r="D490" i="1"/>
  <c r="C490" i="1"/>
  <c r="D489" i="1"/>
  <c r="G489" i="1" s="1"/>
  <c r="C489" i="1"/>
  <c r="H488" i="1"/>
  <c r="D488" i="1"/>
  <c r="G488" i="1" s="1"/>
  <c r="C488" i="1"/>
  <c r="H487" i="1"/>
  <c r="D487" i="1"/>
  <c r="G487" i="1" s="1"/>
  <c r="C487" i="1"/>
  <c r="D486" i="1"/>
  <c r="C486" i="1"/>
  <c r="D485" i="1"/>
  <c r="G485" i="1" s="1"/>
  <c r="C485" i="1"/>
  <c r="H484" i="1"/>
  <c r="D484" i="1"/>
  <c r="G484" i="1" s="1"/>
  <c r="C484" i="1"/>
  <c r="H483" i="1"/>
  <c r="D483" i="1"/>
  <c r="G483" i="1" s="1"/>
  <c r="C483" i="1"/>
  <c r="D482" i="1"/>
  <c r="C482" i="1"/>
  <c r="D481" i="1"/>
  <c r="G481" i="1" s="1"/>
  <c r="C481" i="1"/>
  <c r="H480" i="1"/>
  <c r="D480" i="1"/>
  <c r="G480" i="1" s="1"/>
  <c r="C480" i="1"/>
  <c r="H479" i="1"/>
  <c r="D479" i="1"/>
  <c r="G479" i="1" s="1"/>
  <c r="C479" i="1"/>
  <c r="D478" i="1"/>
  <c r="H477" i="1"/>
  <c r="D477" i="1"/>
  <c r="G477" i="1" s="1"/>
  <c r="C477" i="1"/>
  <c r="H476" i="1"/>
  <c r="D476" i="1"/>
  <c r="G476" i="1" s="1"/>
  <c r="C476" i="1"/>
  <c r="D475" i="1"/>
  <c r="C475" i="1"/>
  <c r="D474" i="1"/>
  <c r="G474" i="1" s="1"/>
  <c r="C474" i="1"/>
  <c r="H473" i="1"/>
  <c r="D473" i="1"/>
  <c r="G473" i="1" s="1"/>
  <c r="C473" i="1"/>
  <c r="H472" i="1"/>
  <c r="D472" i="1"/>
  <c r="G472" i="1" s="1"/>
  <c r="C472" i="1"/>
  <c r="D471" i="1"/>
  <c r="C471" i="1"/>
  <c r="D470" i="1"/>
  <c r="G470" i="1" s="1"/>
  <c r="C470" i="1"/>
  <c r="H469" i="1"/>
  <c r="D469" i="1"/>
  <c r="G469" i="1" s="1"/>
  <c r="C469" i="1"/>
  <c r="H468" i="1"/>
  <c r="D468" i="1"/>
  <c r="G468" i="1" s="1"/>
  <c r="C468" i="1"/>
  <c r="D467" i="1"/>
  <c r="C467" i="1"/>
  <c r="D466" i="1"/>
  <c r="H465" i="1"/>
  <c r="D465" i="1"/>
  <c r="G465" i="1" s="1"/>
  <c r="C465" i="1"/>
  <c r="D464" i="1"/>
  <c r="C464" i="1"/>
  <c r="D463" i="1"/>
  <c r="G463" i="1" s="1"/>
  <c r="C463" i="1"/>
  <c r="H462" i="1"/>
  <c r="D462" i="1"/>
  <c r="G462" i="1" s="1"/>
  <c r="C462" i="1"/>
  <c r="H461" i="1"/>
  <c r="D461" i="1"/>
  <c r="G461" i="1" s="1"/>
  <c r="C461" i="1"/>
  <c r="D460" i="1"/>
  <c r="C460" i="1"/>
  <c r="D459" i="1"/>
  <c r="G459" i="1" s="1"/>
  <c r="C459" i="1"/>
  <c r="H458" i="1"/>
  <c r="D458" i="1"/>
  <c r="G458" i="1" s="1"/>
  <c r="C458" i="1"/>
  <c r="H457" i="1"/>
  <c r="D457" i="1"/>
  <c r="G457" i="1" s="1"/>
  <c r="C457" i="1"/>
  <c r="D456" i="1"/>
  <c r="C456" i="1"/>
  <c r="D455" i="1"/>
  <c r="G455" i="1" s="1"/>
  <c r="C455" i="1"/>
  <c r="H454" i="1"/>
  <c r="D454" i="1"/>
  <c r="G454" i="1" s="1"/>
  <c r="C454" i="1"/>
  <c r="D453" i="1"/>
  <c r="D452" i="1"/>
  <c r="G452" i="1" s="1"/>
  <c r="C452" i="1"/>
  <c r="H451" i="1"/>
  <c r="D451" i="1"/>
  <c r="G451" i="1" s="1"/>
  <c r="C451" i="1"/>
  <c r="H450" i="1"/>
  <c r="D450" i="1"/>
  <c r="G450" i="1" s="1"/>
  <c r="C450" i="1"/>
  <c r="D449" i="1"/>
  <c r="C449" i="1"/>
  <c r="D448" i="1"/>
  <c r="G448" i="1" s="1"/>
  <c r="C448" i="1"/>
  <c r="H447" i="1"/>
  <c r="D447" i="1"/>
  <c r="G447" i="1" s="1"/>
  <c r="C447" i="1"/>
  <c r="H446" i="1"/>
  <c r="D446" i="1"/>
  <c r="G446" i="1" s="1"/>
  <c r="C446" i="1"/>
  <c r="D445" i="1"/>
  <c r="C445" i="1"/>
  <c r="D444" i="1"/>
  <c r="G444" i="1" s="1"/>
  <c r="C444" i="1"/>
  <c r="H443" i="1"/>
  <c r="D443" i="1"/>
  <c r="G443" i="1" s="1"/>
  <c r="C443" i="1"/>
  <c r="H442" i="1"/>
  <c r="D442" i="1"/>
  <c r="G442" i="1" s="1"/>
  <c r="C442" i="1"/>
  <c r="D441" i="1"/>
  <c r="C441" i="1"/>
  <c r="D440" i="1"/>
  <c r="G440" i="1" s="1"/>
  <c r="C440" i="1"/>
  <c r="H439" i="1"/>
  <c r="D439" i="1"/>
  <c r="G439" i="1" s="1"/>
  <c r="C439" i="1"/>
  <c r="H438" i="1"/>
  <c r="D438" i="1"/>
  <c r="G438" i="1" s="1"/>
  <c r="C438" i="1"/>
  <c r="D437" i="1"/>
  <c r="C437" i="1"/>
  <c r="D436" i="1"/>
  <c r="G436" i="1" s="1"/>
  <c r="C436" i="1"/>
  <c r="H435" i="1"/>
  <c r="D435" i="1"/>
  <c r="G435" i="1" s="1"/>
  <c r="C435" i="1"/>
  <c r="H434" i="1"/>
  <c r="D434" i="1"/>
  <c r="G434" i="1" s="1"/>
  <c r="C434" i="1"/>
  <c r="D433" i="1"/>
  <c r="C433" i="1"/>
  <c r="D432" i="1"/>
  <c r="G432" i="1" s="1"/>
  <c r="C432" i="1"/>
  <c r="H431" i="1"/>
  <c r="D431" i="1"/>
  <c r="G431" i="1" s="1"/>
  <c r="C431" i="1"/>
  <c r="H430" i="1"/>
  <c r="D430" i="1"/>
  <c r="G430" i="1" s="1"/>
  <c r="C430" i="1"/>
  <c r="D429" i="1"/>
  <c r="C429" i="1"/>
  <c r="D428" i="1"/>
  <c r="G428" i="1" s="1"/>
  <c r="C428" i="1"/>
  <c r="H427" i="1"/>
  <c r="D427" i="1"/>
  <c r="G427" i="1" s="1"/>
  <c r="C427" i="1"/>
  <c r="H426" i="1"/>
  <c r="D426" i="1"/>
  <c r="G426" i="1" s="1"/>
  <c r="C426" i="1"/>
  <c r="D425" i="1"/>
  <c r="C425" i="1"/>
  <c r="D424" i="1"/>
  <c r="G424" i="1" s="1"/>
  <c r="C424" i="1"/>
  <c r="H423" i="1"/>
  <c r="D423" i="1"/>
  <c r="G423" i="1" s="1"/>
  <c r="C423" i="1"/>
  <c r="H422" i="1"/>
  <c r="D422" i="1"/>
  <c r="G422" i="1" s="1"/>
  <c r="C422" i="1"/>
  <c r="D421" i="1"/>
  <c r="C421" i="1"/>
  <c r="D420" i="1"/>
  <c r="G420" i="1" s="1"/>
  <c r="C420" i="1"/>
  <c r="H419" i="1"/>
  <c r="D419" i="1"/>
  <c r="G419" i="1" s="1"/>
  <c r="C419" i="1"/>
  <c r="H418" i="1"/>
  <c r="D418" i="1"/>
  <c r="G418" i="1" s="1"/>
  <c r="C418" i="1"/>
  <c r="D417" i="1"/>
  <c r="C417" i="1"/>
  <c r="D416" i="1"/>
  <c r="G416" i="1" s="1"/>
  <c r="C416" i="1"/>
  <c r="H413" i="1"/>
  <c r="D413" i="1"/>
  <c r="G413" i="1" s="1"/>
  <c r="C413" i="1"/>
  <c r="D406" i="1"/>
  <c r="G406" i="1" s="1"/>
  <c r="C406" i="1"/>
  <c r="D405" i="1"/>
  <c r="G405" i="1" s="1"/>
  <c r="C405" i="1"/>
  <c r="H404" i="1"/>
  <c r="D404" i="1"/>
  <c r="C404" i="1"/>
  <c r="D401" i="1"/>
  <c r="C401" i="1"/>
  <c r="D400" i="1"/>
  <c r="G400" i="1" s="1"/>
  <c r="C400" i="1"/>
  <c r="H399" i="1"/>
  <c r="D399" i="1"/>
  <c r="G399" i="1" s="1"/>
  <c r="C399" i="1"/>
  <c r="H398" i="1"/>
  <c r="D398" i="1"/>
  <c r="G398" i="1" s="1"/>
  <c r="C398" i="1"/>
  <c r="D397" i="1"/>
  <c r="C397" i="1"/>
  <c r="D396" i="1"/>
  <c r="G396" i="1" s="1"/>
  <c r="C396" i="1"/>
  <c r="H395" i="1"/>
  <c r="D395" i="1"/>
  <c r="G395" i="1" s="1"/>
  <c r="C395" i="1"/>
  <c r="H394" i="1"/>
  <c r="D394" i="1"/>
  <c r="G394" i="1" s="1"/>
  <c r="C394" i="1"/>
  <c r="D393" i="1"/>
  <c r="C393" i="1"/>
  <c r="D392" i="1"/>
  <c r="G392" i="1" s="1"/>
  <c r="C392" i="1"/>
  <c r="H391" i="1"/>
  <c r="D391" i="1"/>
  <c r="G391" i="1" s="1"/>
  <c r="C391" i="1"/>
  <c r="H390" i="1"/>
  <c r="D390" i="1"/>
  <c r="G390" i="1" s="1"/>
  <c r="C390" i="1"/>
  <c r="D389" i="1"/>
  <c r="C389" i="1"/>
  <c r="D388" i="1"/>
  <c r="G388" i="1" s="1"/>
  <c r="C388" i="1"/>
  <c r="H387" i="1"/>
  <c r="D387" i="1"/>
  <c r="G387" i="1" s="1"/>
  <c r="C387" i="1"/>
  <c r="H386" i="1"/>
  <c r="D386" i="1"/>
  <c r="G386" i="1" s="1"/>
  <c r="C386" i="1"/>
  <c r="D385" i="1"/>
  <c r="C385" i="1"/>
  <c r="D384" i="1"/>
  <c r="G384" i="1" s="1"/>
  <c r="C384" i="1"/>
  <c r="H383" i="1"/>
  <c r="D383" i="1"/>
  <c r="G383" i="1" s="1"/>
  <c r="C383" i="1"/>
  <c r="H382" i="1"/>
  <c r="D382" i="1"/>
  <c r="G382" i="1" s="1"/>
  <c r="C382" i="1"/>
  <c r="D381" i="1"/>
  <c r="C381" i="1"/>
  <c r="D380" i="1"/>
  <c r="G380" i="1" s="1"/>
  <c r="C380" i="1"/>
  <c r="H379" i="1"/>
  <c r="D379" i="1"/>
  <c r="G379" i="1" s="1"/>
  <c r="C379" i="1"/>
  <c r="H378" i="1"/>
  <c r="D378" i="1"/>
  <c r="G378" i="1" s="1"/>
  <c r="C378" i="1"/>
  <c r="D377" i="1"/>
  <c r="C377" i="1"/>
  <c r="D376" i="1"/>
  <c r="G376" i="1" s="1"/>
  <c r="C376" i="1"/>
  <c r="H375" i="1"/>
  <c r="D375" i="1"/>
  <c r="G375" i="1" s="1"/>
  <c r="C375" i="1"/>
  <c r="H374" i="1"/>
  <c r="D374" i="1"/>
  <c r="G374" i="1" s="1"/>
  <c r="C374" i="1"/>
  <c r="D373" i="1"/>
  <c r="C373" i="1"/>
  <c r="D372" i="1"/>
  <c r="G372" i="1" s="1"/>
  <c r="C372" i="1"/>
  <c r="H371" i="1"/>
  <c r="D371" i="1"/>
  <c r="G371" i="1" s="1"/>
  <c r="C371" i="1"/>
  <c r="H370" i="1"/>
  <c r="D370" i="1"/>
  <c r="G370" i="1" s="1"/>
  <c r="C370" i="1"/>
  <c r="D369" i="1"/>
  <c r="C369" i="1"/>
  <c r="D368" i="1"/>
  <c r="G368" i="1" s="1"/>
  <c r="C368" i="1"/>
  <c r="H367" i="1"/>
  <c r="D367" i="1"/>
  <c r="G367" i="1" s="1"/>
  <c r="C367" i="1"/>
  <c r="H366" i="1"/>
  <c r="D366" i="1"/>
  <c r="G366" i="1" s="1"/>
  <c r="C366" i="1"/>
  <c r="D365" i="1"/>
  <c r="C365" i="1"/>
  <c r="D364" i="1"/>
  <c r="G364" i="1" s="1"/>
  <c r="C364" i="1"/>
  <c r="H363" i="1"/>
  <c r="D363" i="1"/>
  <c r="G363" i="1" s="1"/>
  <c r="C363" i="1"/>
  <c r="H362" i="1"/>
  <c r="D362" i="1"/>
  <c r="G362" i="1" s="1"/>
  <c r="C362" i="1"/>
  <c r="D361" i="1"/>
  <c r="C361" i="1"/>
  <c r="D360" i="1"/>
  <c r="G360" i="1" s="1"/>
  <c r="C360" i="1"/>
  <c r="D359" i="1"/>
  <c r="D358" i="1"/>
  <c r="H357" i="1"/>
  <c r="D357" i="1"/>
  <c r="G357" i="1" s="1"/>
  <c r="C357" i="1"/>
  <c r="H356" i="1"/>
  <c r="D356" i="1"/>
  <c r="G356" i="1" s="1"/>
  <c r="C356" i="1"/>
  <c r="D355" i="1"/>
  <c r="C355" i="1"/>
  <c r="D354" i="1"/>
  <c r="G354" i="1" s="1"/>
  <c r="C354" i="1"/>
  <c r="H353" i="1"/>
  <c r="D353" i="1"/>
  <c r="G353" i="1" s="1"/>
  <c r="C353" i="1"/>
  <c r="H352" i="1"/>
  <c r="D352" i="1"/>
  <c r="G352" i="1" s="1"/>
  <c r="C352" i="1"/>
  <c r="D351" i="1"/>
  <c r="C351" i="1"/>
  <c r="D350" i="1"/>
  <c r="G350" i="1" s="1"/>
  <c r="C350" i="1"/>
  <c r="H349" i="1"/>
  <c r="D349" i="1"/>
  <c r="G349" i="1" s="1"/>
  <c r="C349" i="1"/>
  <c r="H348" i="1"/>
  <c r="D348" i="1"/>
  <c r="G348" i="1" s="1"/>
  <c r="C348" i="1"/>
  <c r="D347" i="1"/>
  <c r="C347" i="1"/>
  <c r="D346" i="1"/>
  <c r="D345" i="1"/>
  <c r="D344" i="1"/>
  <c r="G344" i="1" s="1"/>
  <c r="C344" i="1"/>
  <c r="H343" i="1"/>
  <c r="D343" i="1"/>
  <c r="G343" i="1" s="1"/>
  <c r="C343" i="1"/>
  <c r="H342" i="1"/>
  <c r="D342" i="1"/>
  <c r="G342" i="1" s="1"/>
  <c r="C342" i="1"/>
  <c r="D341" i="1"/>
  <c r="C341" i="1"/>
  <c r="D340" i="1"/>
  <c r="G340" i="1" s="1"/>
  <c r="C340" i="1"/>
  <c r="D339" i="1"/>
  <c r="D338" i="1"/>
  <c r="C338" i="1"/>
  <c r="D337" i="1"/>
  <c r="G337" i="1" s="1"/>
  <c r="C337" i="1"/>
  <c r="H336" i="1"/>
  <c r="D336" i="1"/>
  <c r="G336" i="1" s="1"/>
  <c r="C336" i="1"/>
  <c r="H335" i="1"/>
  <c r="D335" i="1"/>
  <c r="G335" i="1" s="1"/>
  <c r="C335" i="1"/>
  <c r="D334" i="1"/>
  <c r="C334" i="1"/>
  <c r="D333" i="1"/>
  <c r="G333" i="1" s="1"/>
  <c r="C333" i="1"/>
  <c r="H332" i="1"/>
  <c r="D332" i="1"/>
  <c r="G332" i="1" s="1"/>
  <c r="C332" i="1"/>
  <c r="H331" i="1"/>
  <c r="D331" i="1"/>
  <c r="G331" i="1" s="1"/>
  <c r="C331" i="1"/>
  <c r="D330" i="1"/>
  <c r="C330" i="1"/>
  <c r="D329" i="1"/>
  <c r="G329" i="1" s="1"/>
  <c r="C329" i="1"/>
  <c r="H328" i="1"/>
  <c r="D328" i="1"/>
  <c r="G328" i="1" s="1"/>
  <c r="C328" i="1"/>
  <c r="H327" i="1"/>
  <c r="D327" i="1"/>
  <c r="G327" i="1" s="1"/>
  <c r="C327" i="1"/>
  <c r="D326" i="1"/>
  <c r="C326" i="1"/>
  <c r="D325" i="1"/>
  <c r="G325" i="1" s="1"/>
  <c r="C325" i="1"/>
  <c r="H324" i="1"/>
  <c r="D324" i="1"/>
  <c r="G324" i="1" s="1"/>
  <c r="C324" i="1"/>
  <c r="D323" i="1"/>
  <c r="G323" i="1" s="1"/>
  <c r="C323" i="1"/>
  <c r="D322" i="1"/>
  <c r="C322" i="1"/>
  <c r="D321" i="1"/>
  <c r="G321" i="1" s="1"/>
  <c r="C321" i="1"/>
  <c r="H320" i="1"/>
  <c r="D320" i="1"/>
  <c r="G320" i="1" s="1"/>
  <c r="C320" i="1"/>
  <c r="H319" i="1"/>
  <c r="D319" i="1"/>
  <c r="G319" i="1" s="1"/>
  <c r="C319" i="1"/>
  <c r="D318" i="1"/>
  <c r="C318" i="1"/>
  <c r="D317" i="1"/>
  <c r="G317" i="1" s="1"/>
  <c r="C317" i="1"/>
  <c r="H316" i="1"/>
  <c r="D316" i="1"/>
  <c r="G316" i="1" s="1"/>
  <c r="C316" i="1"/>
  <c r="D315" i="1"/>
  <c r="G315" i="1" s="1"/>
  <c r="C315" i="1"/>
  <c r="D314" i="1"/>
  <c r="C314" i="1"/>
  <c r="D313" i="1"/>
  <c r="G313" i="1" s="1"/>
  <c r="C313" i="1"/>
  <c r="H312" i="1"/>
  <c r="D312" i="1"/>
  <c r="G312" i="1" s="1"/>
  <c r="C312" i="1"/>
  <c r="H311" i="1"/>
  <c r="D311" i="1"/>
  <c r="G311" i="1" s="1"/>
  <c r="C311" i="1"/>
  <c r="D310" i="1"/>
  <c r="C310" i="1"/>
  <c r="D309" i="1"/>
  <c r="G309" i="1" s="1"/>
  <c r="C309" i="1"/>
  <c r="H308" i="1"/>
  <c r="D308" i="1"/>
  <c r="G308" i="1" s="1"/>
  <c r="C308" i="1"/>
  <c r="D307" i="1"/>
  <c r="G307" i="1" s="1"/>
  <c r="C307" i="1"/>
  <c r="D306" i="1"/>
  <c r="H305" i="1"/>
  <c r="D305" i="1"/>
  <c r="G305" i="1" s="1"/>
  <c r="C305" i="1"/>
  <c r="H304" i="1"/>
  <c r="D304" i="1"/>
  <c r="G304" i="1" s="1"/>
  <c r="C304" i="1"/>
  <c r="D303" i="1"/>
  <c r="C303" i="1"/>
  <c r="D302" i="1"/>
  <c r="G302" i="1" s="1"/>
  <c r="C302" i="1"/>
  <c r="H301" i="1"/>
  <c r="D301" i="1"/>
  <c r="G301" i="1" s="1"/>
  <c r="C301" i="1"/>
  <c r="D300" i="1"/>
  <c r="G300" i="1" s="1"/>
  <c r="C300" i="1"/>
  <c r="D299" i="1"/>
  <c r="C299" i="1"/>
  <c r="D298" i="1"/>
  <c r="G298" i="1" s="1"/>
  <c r="C298" i="1"/>
  <c r="H297" i="1"/>
  <c r="D297" i="1"/>
  <c r="G297" i="1" s="1"/>
  <c r="C297" i="1"/>
  <c r="H296" i="1"/>
  <c r="D296" i="1"/>
  <c r="G296" i="1" s="1"/>
  <c r="C296" i="1"/>
  <c r="D295" i="1"/>
  <c r="C295" i="1"/>
  <c r="C294" i="1"/>
  <c r="D292" i="1"/>
  <c r="C292" i="1"/>
  <c r="D291" i="1"/>
  <c r="G291" i="1" s="1"/>
  <c r="C291" i="1"/>
  <c r="H290" i="1"/>
  <c r="D290" i="1"/>
  <c r="G290" i="1" s="1"/>
  <c r="C290" i="1"/>
  <c r="D289" i="1"/>
  <c r="G289" i="1" s="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D244" i="1"/>
  <c r="G244" i="1" s="1"/>
  <c r="C244" i="1"/>
  <c r="D243" i="1"/>
  <c r="H242" i="1"/>
  <c r="G242" i="1"/>
  <c r="D242" i="1"/>
  <c r="C242" i="1"/>
  <c r="D241" i="1"/>
  <c r="C241" i="1"/>
  <c r="H241" i="1" s="1"/>
  <c r="D240" i="1"/>
  <c r="C240" i="1"/>
  <c r="H240" i="1" s="1"/>
  <c r="H239" i="1"/>
  <c r="G239" i="1"/>
  <c r="D239" i="1"/>
  <c r="C239" i="1"/>
  <c r="D238" i="1"/>
  <c r="H238" i="1" s="1"/>
  <c r="C238" i="1"/>
  <c r="H237" i="1"/>
  <c r="G237" i="1"/>
  <c r="D237" i="1"/>
  <c r="C237" i="1"/>
  <c r="D236" i="1"/>
  <c r="H236" i="1" s="1"/>
  <c r="C236" i="1"/>
  <c r="G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G219" i="1"/>
  <c r="D219" i="1"/>
  <c r="H219" i="1" s="1"/>
  <c r="C219" i="1"/>
  <c r="D218" i="1"/>
  <c r="H218" i="1" s="1"/>
  <c r="C218" i="1"/>
  <c r="G217" i="1"/>
  <c r="D217" i="1"/>
  <c r="H217" i="1" s="1"/>
  <c r="C217" i="1"/>
  <c r="G216" i="1"/>
  <c r="D216" i="1"/>
  <c r="H216" i="1" s="1"/>
  <c r="C216" i="1"/>
  <c r="G215" i="1"/>
  <c r="D215" i="1"/>
  <c r="H215" i="1" s="1"/>
  <c r="C215" i="1"/>
  <c r="D214" i="1"/>
  <c r="H214" i="1" s="1"/>
  <c r="C214" i="1"/>
  <c r="G213" i="1"/>
  <c r="D213" i="1"/>
  <c r="H213" i="1" s="1"/>
  <c r="C213" i="1"/>
  <c r="G212" i="1"/>
  <c r="D212" i="1"/>
  <c r="H212" i="1" s="1"/>
  <c r="C212" i="1"/>
  <c r="G211" i="1"/>
  <c r="D211" i="1"/>
  <c r="H211" i="1" s="1"/>
  <c r="C211" i="1"/>
  <c r="D210" i="1"/>
  <c r="H210" i="1" s="1"/>
  <c r="C210" i="1"/>
  <c r="G209" i="1"/>
  <c r="D209" i="1"/>
  <c r="H209" i="1" s="1"/>
  <c r="C209" i="1"/>
  <c r="G208" i="1"/>
  <c r="D208" i="1"/>
  <c r="H208" i="1" s="1"/>
  <c r="C208" i="1"/>
  <c r="G207" i="1"/>
  <c r="D207" i="1"/>
  <c r="H207" i="1" s="1"/>
  <c r="C207" i="1"/>
  <c r="D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H191"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H165" i="1"/>
  <c r="D165" i="1"/>
  <c r="G165" i="1" s="1"/>
  <c r="C165" i="1"/>
  <c r="H164" i="1"/>
  <c r="D164" i="1"/>
  <c r="G164" i="1" s="1"/>
  <c r="C164" i="1"/>
  <c r="H163" i="1"/>
  <c r="D163" i="1"/>
  <c r="G163" i="1" s="1"/>
  <c r="C163" i="1"/>
  <c r="H162" i="1"/>
  <c r="D162" i="1"/>
  <c r="G162" i="1" s="1"/>
  <c r="C162" i="1"/>
  <c r="H161" i="1"/>
  <c r="D161" i="1"/>
  <c r="G161" i="1" s="1"/>
  <c r="C161" i="1"/>
  <c r="H160" i="1"/>
  <c r="D160" i="1"/>
  <c r="G160" i="1" s="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D146" i="1"/>
  <c r="H146" i="1" s="1"/>
  <c r="C146" i="1"/>
  <c r="G145" i="1"/>
  <c r="D145" i="1"/>
  <c r="H145" i="1" s="1"/>
  <c r="C145" i="1"/>
  <c r="G144" i="1"/>
  <c r="D144" i="1"/>
  <c r="H144" i="1" s="1"/>
  <c r="C144" i="1"/>
  <c r="G143" i="1"/>
  <c r="D143" i="1"/>
  <c r="H143" i="1" s="1"/>
  <c r="C143" i="1"/>
  <c r="D142" i="1"/>
  <c r="H142" i="1" s="1"/>
  <c r="C142" i="1"/>
  <c r="G141" i="1"/>
  <c r="D141" i="1"/>
  <c r="H141" i="1" s="1"/>
  <c r="C141" i="1"/>
  <c r="G140" i="1"/>
  <c r="D140" i="1"/>
  <c r="H140" i="1" s="1"/>
  <c r="C140" i="1"/>
  <c r="G139" i="1"/>
  <c r="D139" i="1"/>
  <c r="H139" i="1" s="1"/>
  <c r="C139" i="1"/>
  <c r="D138" i="1"/>
  <c r="H138" i="1" s="1"/>
  <c r="C138" i="1"/>
  <c r="G137" i="1"/>
  <c r="D137" i="1"/>
  <c r="H137" i="1" s="1"/>
  <c r="C137" i="1"/>
  <c r="G136" i="1"/>
  <c r="D136" i="1"/>
  <c r="H136" i="1" s="1"/>
  <c r="C136" i="1"/>
  <c r="G135" i="1"/>
  <c r="D135" i="1"/>
  <c r="H135" i="1" s="1"/>
  <c r="C135" i="1"/>
  <c r="D134" i="1"/>
  <c r="H134" i="1" s="1"/>
  <c r="C134" i="1"/>
  <c r="D133" i="1"/>
  <c r="H133" i="1" s="1"/>
  <c r="C133" i="1"/>
  <c r="G133" i="1" s="1"/>
  <c r="G132" i="1"/>
  <c r="D132" i="1"/>
  <c r="H132" i="1" s="1"/>
  <c r="C132" i="1"/>
  <c r="G131" i="1"/>
  <c r="D131" i="1"/>
  <c r="C131" i="1"/>
  <c r="C130" i="1"/>
  <c r="G128" i="1"/>
  <c r="D128" i="1"/>
  <c r="H128" i="1" s="1"/>
  <c r="C128" i="1"/>
  <c r="G127" i="1"/>
  <c r="D127" i="1"/>
  <c r="H127" i="1" s="1"/>
  <c r="C127" i="1"/>
  <c r="D126" i="1"/>
  <c r="H126" i="1" s="1"/>
  <c r="C126" i="1"/>
  <c r="G125" i="1"/>
  <c r="D125" i="1"/>
  <c r="H125" i="1" s="1"/>
  <c r="C125" i="1"/>
  <c r="G124" i="1"/>
  <c r="D124" i="1"/>
  <c r="H124" i="1" s="1"/>
  <c r="C124" i="1"/>
  <c r="H123" i="1"/>
  <c r="G123" i="1"/>
  <c r="D123" i="1"/>
  <c r="C123" i="1"/>
  <c r="H122" i="1"/>
  <c r="G122" i="1"/>
  <c r="D122" i="1"/>
  <c r="C122" i="1"/>
  <c r="H121" i="1"/>
  <c r="G121" i="1"/>
  <c r="D121" i="1"/>
  <c r="C121" i="1"/>
  <c r="D120" i="1"/>
  <c r="D119" i="1"/>
  <c r="H119" i="1" s="1"/>
  <c r="C119" i="1"/>
  <c r="G118" i="1"/>
  <c r="D118" i="1"/>
  <c r="H118" i="1" s="1"/>
  <c r="C118" i="1"/>
  <c r="G117" i="1"/>
  <c r="D117" i="1"/>
  <c r="H117" i="1" s="1"/>
  <c r="C117" i="1"/>
  <c r="G116" i="1"/>
  <c r="D116" i="1"/>
  <c r="H116" i="1" s="1"/>
  <c r="C116" i="1"/>
  <c r="D115" i="1"/>
  <c r="H115" i="1" s="1"/>
  <c r="C115" i="1"/>
  <c r="G114" i="1"/>
  <c r="D114" i="1"/>
  <c r="H114" i="1" s="1"/>
  <c r="C114" i="1"/>
  <c r="G113" i="1"/>
  <c r="D113" i="1"/>
  <c r="H113" i="1" s="1"/>
  <c r="C113" i="1"/>
  <c r="G112" i="1"/>
  <c r="D112" i="1"/>
  <c r="H112" i="1" s="1"/>
  <c r="C112" i="1"/>
  <c r="D111" i="1"/>
  <c r="H111" i="1" s="1"/>
  <c r="C111" i="1"/>
  <c r="G110" i="1"/>
  <c r="D110" i="1"/>
  <c r="H110" i="1" s="1"/>
  <c r="C110" i="1"/>
  <c r="G109" i="1"/>
  <c r="D109" i="1"/>
  <c r="H109" i="1" s="1"/>
  <c r="C109" i="1"/>
  <c r="G108" i="1"/>
  <c r="D108" i="1"/>
  <c r="H108" i="1" s="1"/>
  <c r="C108" i="1"/>
  <c r="D107" i="1"/>
  <c r="H107" i="1" s="1"/>
  <c r="C107" i="1"/>
  <c r="G106" i="1"/>
  <c r="D106" i="1"/>
  <c r="H106" i="1" s="1"/>
  <c r="C106" i="1"/>
  <c r="G105" i="1"/>
  <c r="D105" i="1"/>
  <c r="H105" i="1" s="1"/>
  <c r="C105" i="1"/>
  <c r="G104" i="1"/>
  <c r="D104" i="1"/>
  <c r="H104" i="1" s="1"/>
  <c r="C104" i="1"/>
  <c r="D103" i="1"/>
  <c r="H103" i="1" s="1"/>
  <c r="C103" i="1"/>
  <c r="G102" i="1"/>
  <c r="D102" i="1"/>
  <c r="H102" i="1" s="1"/>
  <c r="C102" i="1"/>
  <c r="G101" i="1"/>
  <c r="D101" i="1"/>
  <c r="H101" i="1" s="1"/>
  <c r="C101" i="1"/>
  <c r="G100" i="1"/>
  <c r="D100" i="1"/>
  <c r="H100" i="1" s="1"/>
  <c r="C100" i="1"/>
  <c r="D99" i="1"/>
  <c r="H99" i="1" s="1"/>
  <c r="C99" i="1"/>
  <c r="G98" i="1"/>
  <c r="D98" i="1"/>
  <c r="H98" i="1" s="1"/>
  <c r="C98" i="1"/>
  <c r="G97" i="1"/>
  <c r="D97" i="1"/>
  <c r="H97" i="1" s="1"/>
  <c r="C97" i="1"/>
  <c r="G96" i="1"/>
  <c r="D96" i="1"/>
  <c r="H96" i="1" s="1"/>
  <c r="C96" i="1"/>
  <c r="D95" i="1"/>
  <c r="H95" i="1" s="1"/>
  <c r="C95" i="1"/>
  <c r="D94" i="1"/>
  <c r="H93" i="1"/>
  <c r="D93" i="1"/>
  <c r="G93" i="1" s="1"/>
  <c r="C93" i="1"/>
  <c r="D92" i="1"/>
  <c r="G92" i="1" s="1"/>
  <c r="C92" i="1"/>
  <c r="H91" i="1"/>
  <c r="D91" i="1"/>
  <c r="G91" i="1" s="1"/>
  <c r="C91" i="1"/>
  <c r="H90" i="1"/>
  <c r="D90" i="1"/>
  <c r="G90" i="1" s="1"/>
  <c r="C90" i="1"/>
  <c r="H89" i="1"/>
  <c r="D89" i="1"/>
  <c r="G89" i="1" s="1"/>
  <c r="C89" i="1"/>
  <c r="D88" i="1"/>
  <c r="G88" i="1" s="1"/>
  <c r="C88" i="1"/>
  <c r="H87" i="1"/>
  <c r="D87" i="1"/>
  <c r="G87" i="1" s="1"/>
  <c r="C87" i="1"/>
  <c r="H86" i="1"/>
  <c r="D86" i="1"/>
  <c r="G86" i="1" s="1"/>
  <c r="C86" i="1"/>
  <c r="H85" i="1"/>
  <c r="D85" i="1"/>
  <c r="G85" i="1" s="1"/>
  <c r="C85" i="1"/>
  <c r="D84" i="1"/>
  <c r="G84" i="1" s="1"/>
  <c r="C84" i="1"/>
  <c r="H83" i="1"/>
  <c r="D83" i="1"/>
  <c r="G83" i="1" s="1"/>
  <c r="C83" i="1"/>
  <c r="H82" i="1"/>
  <c r="D82" i="1"/>
  <c r="G82" i="1" s="1"/>
  <c r="C82" i="1"/>
  <c r="H81" i="1"/>
  <c r="D81" i="1"/>
  <c r="G81" i="1" s="1"/>
  <c r="C81" i="1"/>
  <c r="D80" i="1"/>
  <c r="G80" i="1" s="1"/>
  <c r="C80" i="1"/>
  <c r="H79" i="1"/>
  <c r="D79" i="1"/>
  <c r="G79" i="1" s="1"/>
  <c r="C79" i="1"/>
  <c r="D78" i="1"/>
  <c r="H77" i="1"/>
  <c r="G77" i="1"/>
  <c r="D77" i="1"/>
  <c r="C77" i="1"/>
  <c r="G76" i="1"/>
  <c r="D76" i="1"/>
  <c r="C76" i="1"/>
  <c r="H76" i="1" s="1"/>
  <c r="H75" i="1"/>
  <c r="G75" i="1"/>
  <c r="D75" i="1"/>
  <c r="C75" i="1"/>
  <c r="H74" i="1"/>
  <c r="G74" i="1"/>
  <c r="D74" i="1"/>
  <c r="C74" i="1"/>
  <c r="D73" i="1"/>
  <c r="C73" i="1"/>
  <c r="H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1216" i="1" l="1"/>
  <c r="H1217" i="1"/>
  <c r="H405" i="1"/>
  <c r="E299" i="9"/>
  <c r="F118" i="6"/>
  <c r="G1412" i="1"/>
  <c r="H1414" i="1"/>
  <c r="G1410" i="1"/>
  <c r="F115" i="6"/>
  <c r="C1409" i="1"/>
  <c r="G1409" i="1" s="1"/>
  <c r="H1409" i="1"/>
  <c r="H1398" i="1"/>
  <c r="E292" i="9"/>
  <c r="B292" i="9" s="1"/>
  <c r="E302" i="9"/>
  <c r="B302" i="9" s="1"/>
  <c r="E27" i="9"/>
  <c r="B27" i="9" s="1"/>
  <c r="F217" i="9"/>
  <c r="B217" i="9" s="1"/>
  <c r="E287" i="9"/>
  <c r="E293" i="9"/>
  <c r="B293" i="9" s="1"/>
  <c r="C1576" i="1"/>
  <c r="G1501" i="1"/>
  <c r="C1222" i="1"/>
  <c r="F245" i="5"/>
  <c r="G1227" i="1"/>
  <c r="H1227" i="1"/>
  <c r="G1226" i="1"/>
  <c r="E283" i="9"/>
  <c r="B283" i="9" s="1"/>
  <c r="F246" i="5"/>
  <c r="G1223" i="1"/>
  <c r="G1224" i="1"/>
  <c r="E281" i="9"/>
  <c r="B281" i="9" s="1"/>
  <c r="G1165" i="1"/>
  <c r="D1154" i="1"/>
  <c r="G1154" i="1" s="1"/>
  <c r="G1056" i="1"/>
  <c r="H1056" i="1"/>
  <c r="H631" i="1"/>
  <c r="G404" i="1"/>
  <c r="E643" i="4"/>
  <c r="D637" i="1" s="1"/>
  <c r="E644" i="4"/>
  <c r="D638" i="1" s="1"/>
  <c r="D412" i="1"/>
  <c r="H412" i="1" s="1"/>
  <c r="C411" i="1"/>
  <c r="H411" i="1" s="1"/>
  <c r="H244" i="1"/>
  <c r="G240" i="1"/>
  <c r="G241" i="1"/>
  <c r="F244" i="4"/>
  <c r="G238" i="1"/>
  <c r="D130" i="1"/>
  <c r="H130" i="1" s="1"/>
  <c r="E6" i="4"/>
  <c r="D2" i="1" s="1"/>
  <c r="C129" i="1"/>
  <c r="G129" i="1" s="1"/>
  <c r="F133" i="4"/>
  <c r="H131" i="1"/>
  <c r="F134" i="4"/>
  <c r="H129" i="1"/>
  <c r="G73" i="1"/>
  <c r="E295" i="9"/>
  <c r="B295" i="9" s="1"/>
  <c r="D1453" i="1"/>
  <c r="I30" i="3"/>
  <c r="D1454" i="1"/>
  <c r="E5" i="7"/>
  <c r="G1456" i="1"/>
  <c r="I1456" i="1" s="1"/>
  <c r="E286" i="9"/>
  <c r="B286" i="9" s="1"/>
  <c r="E32" i="9"/>
  <c r="B32" i="9" s="1"/>
  <c r="E297" i="9"/>
  <c r="B297"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H80" i="1"/>
  <c r="H84" i="1"/>
  <c r="H88" i="1"/>
  <c r="H92" i="1"/>
  <c r="G95" i="1"/>
  <c r="G99" i="1"/>
  <c r="G103" i="1"/>
  <c r="G107" i="1"/>
  <c r="G111" i="1"/>
  <c r="G115" i="1"/>
  <c r="G119" i="1"/>
  <c r="G126" i="1"/>
  <c r="G130" i="1"/>
  <c r="G134" i="1"/>
  <c r="G138" i="1"/>
  <c r="G142" i="1"/>
  <c r="G146" i="1"/>
  <c r="H194" i="1"/>
  <c r="G194" i="1"/>
  <c r="H196" i="1"/>
  <c r="G196" i="1"/>
  <c r="H198" i="1"/>
  <c r="G198" i="1"/>
  <c r="H200" i="1"/>
  <c r="G200" i="1"/>
  <c r="H202" i="1"/>
  <c r="G202" i="1"/>
  <c r="H204" i="1"/>
  <c r="G204" i="1"/>
  <c r="G210" i="1"/>
  <c r="G214" i="1"/>
  <c r="G218" i="1"/>
  <c r="H289" i="1"/>
  <c r="H300" i="1"/>
  <c r="G310" i="1"/>
  <c r="H310" i="1"/>
  <c r="G318" i="1"/>
  <c r="H318" i="1"/>
  <c r="G326" i="1"/>
  <c r="H326" i="1"/>
  <c r="G334" i="1"/>
  <c r="H334" i="1"/>
  <c r="G347" i="1"/>
  <c r="H347" i="1"/>
  <c r="G355" i="1"/>
  <c r="H355" i="1"/>
  <c r="G361" i="1"/>
  <c r="H361" i="1"/>
  <c r="G369" i="1"/>
  <c r="H369" i="1"/>
  <c r="G377" i="1"/>
  <c r="H377" i="1"/>
  <c r="G385" i="1"/>
  <c r="H385" i="1"/>
  <c r="G393" i="1"/>
  <c r="H393" i="1"/>
  <c r="G401" i="1"/>
  <c r="H401" i="1"/>
  <c r="G417" i="1"/>
  <c r="H417" i="1"/>
  <c r="G425" i="1"/>
  <c r="H425" i="1"/>
  <c r="G433" i="1"/>
  <c r="H433" i="1"/>
  <c r="G441" i="1"/>
  <c r="H441" i="1"/>
  <c r="G449" i="1"/>
  <c r="H449" i="1"/>
  <c r="G482" i="1"/>
  <c r="H482" i="1"/>
  <c r="G490" i="1"/>
  <c r="H490" i="1"/>
  <c r="G498" i="1"/>
  <c r="H498" i="1"/>
  <c r="G506" i="1"/>
  <c r="H506" i="1"/>
  <c r="G524" i="1"/>
  <c r="H524" i="1"/>
  <c r="G532" i="1"/>
  <c r="H532" i="1"/>
  <c r="G540" i="1"/>
  <c r="H540" i="1"/>
  <c r="G548" i="1"/>
  <c r="H548" i="1"/>
  <c r="G556" i="1"/>
  <c r="H556" i="1"/>
  <c r="G1438" i="1"/>
  <c r="H1438" i="1"/>
  <c r="D523" i="1"/>
  <c r="F626" i="4"/>
  <c r="D625" i="4"/>
  <c r="C620" i="1"/>
  <c r="G460" i="1"/>
  <c r="H460" i="1"/>
  <c r="G467" i="1"/>
  <c r="H467" i="1"/>
  <c r="H261" i="1"/>
  <c r="G261" i="1"/>
  <c r="H263" i="1"/>
  <c r="G263" i="1"/>
  <c r="H265" i="1"/>
  <c r="G265" i="1"/>
  <c r="H267" i="1"/>
  <c r="G267" i="1"/>
  <c r="H269" i="1"/>
  <c r="G269" i="1"/>
  <c r="H271" i="1"/>
  <c r="G271" i="1"/>
  <c r="H273" i="1"/>
  <c r="G273" i="1"/>
  <c r="H275" i="1"/>
  <c r="G275" i="1"/>
  <c r="H277" i="1"/>
  <c r="G277" i="1"/>
  <c r="H279" i="1"/>
  <c r="G279" i="1"/>
  <c r="H281" i="1"/>
  <c r="G281" i="1"/>
  <c r="H283" i="1"/>
  <c r="G283" i="1"/>
  <c r="G288" i="1"/>
  <c r="H288" i="1"/>
  <c r="G299" i="1"/>
  <c r="H299" i="1"/>
  <c r="H307" i="1"/>
  <c r="H315" i="1"/>
  <c r="H323" i="1"/>
  <c r="G411" i="1"/>
  <c r="G456" i="1"/>
  <c r="H456" i="1"/>
  <c r="G464" i="1"/>
  <c r="H464" i="1"/>
  <c r="G471" i="1"/>
  <c r="H471" i="1"/>
  <c r="G513" i="1"/>
  <c r="H513" i="1"/>
  <c r="G521" i="1"/>
  <c r="H521" i="1"/>
  <c r="G1411" i="1"/>
  <c r="H1411" i="1"/>
  <c r="G1419" i="1"/>
  <c r="H1419" i="1"/>
  <c r="G1427" i="1"/>
  <c r="H1427" i="1"/>
  <c r="I16" i="3"/>
  <c r="E298" i="4"/>
  <c r="E408" i="4" s="1"/>
  <c r="D403" i="1" s="1"/>
  <c r="D294"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G292" i="1"/>
  <c r="H292" i="1"/>
  <c r="G295" i="1"/>
  <c r="H295" i="1"/>
  <c r="G303" i="1"/>
  <c r="H303" i="1"/>
  <c r="G341" i="1"/>
  <c r="H341" i="1"/>
  <c r="G475" i="1"/>
  <c r="H475" i="1"/>
  <c r="G517" i="1"/>
  <c r="H517" i="1"/>
  <c r="H193" i="1"/>
  <c r="G193" i="1"/>
  <c r="H195" i="1"/>
  <c r="G195" i="1"/>
  <c r="H197" i="1"/>
  <c r="G197" i="1"/>
  <c r="H199" i="1"/>
  <c r="G199" i="1"/>
  <c r="H201" i="1"/>
  <c r="G201" i="1"/>
  <c r="H203" i="1"/>
  <c r="G203" i="1"/>
  <c r="H205" i="1"/>
  <c r="G205" i="1"/>
  <c r="G314" i="1"/>
  <c r="H314" i="1"/>
  <c r="G322" i="1"/>
  <c r="H322" i="1"/>
  <c r="G330" i="1"/>
  <c r="H330" i="1"/>
  <c r="G338" i="1"/>
  <c r="H338" i="1"/>
  <c r="G351" i="1"/>
  <c r="H351" i="1"/>
  <c r="G365" i="1"/>
  <c r="H365" i="1"/>
  <c r="G373" i="1"/>
  <c r="H373" i="1"/>
  <c r="G381" i="1"/>
  <c r="H381" i="1"/>
  <c r="G389" i="1"/>
  <c r="H389" i="1"/>
  <c r="G397" i="1"/>
  <c r="H397" i="1"/>
  <c r="G421" i="1"/>
  <c r="H421" i="1"/>
  <c r="G429" i="1"/>
  <c r="H429" i="1"/>
  <c r="G437" i="1"/>
  <c r="H437" i="1"/>
  <c r="G445" i="1"/>
  <c r="H445" i="1"/>
  <c r="G486" i="1"/>
  <c r="H486" i="1"/>
  <c r="G494" i="1"/>
  <c r="H494" i="1"/>
  <c r="G502" i="1"/>
  <c r="H502" i="1"/>
  <c r="G528" i="1"/>
  <c r="H528" i="1"/>
  <c r="G536" i="1"/>
  <c r="H536" i="1"/>
  <c r="G544" i="1"/>
  <c r="H544" i="1"/>
  <c r="G552" i="1"/>
  <c r="H552" i="1"/>
  <c r="G1337" i="1"/>
  <c r="H1337" i="1"/>
  <c r="G1345" i="1"/>
  <c r="H1345" i="1"/>
  <c r="G1353" i="1"/>
  <c r="H1353" i="1"/>
  <c r="G1306" i="1"/>
  <c r="H1306" i="1"/>
  <c r="G1314" i="1"/>
  <c r="H1314" i="1"/>
  <c r="G1322" i="1"/>
  <c r="H1322" i="1"/>
  <c r="G1356" i="1"/>
  <c r="H1356" i="1"/>
  <c r="G1364" i="1"/>
  <c r="H1364" i="1"/>
  <c r="G1372" i="1"/>
  <c r="H1372" i="1"/>
  <c r="G1380" i="1"/>
  <c r="H1380" i="1"/>
  <c r="G1384" i="1"/>
  <c r="H1384" i="1"/>
  <c r="G1392" i="1"/>
  <c r="H1392" i="1"/>
  <c r="G1400" i="1"/>
  <c r="H1400" i="1"/>
  <c r="J1440" i="1"/>
  <c r="G1440" i="1"/>
  <c r="I1440" i="1" s="1"/>
  <c r="H1442" i="1"/>
  <c r="J1442" i="1"/>
  <c r="G1442" i="1"/>
  <c r="J1444" i="1"/>
  <c r="G1444" i="1"/>
  <c r="I1444" i="1" s="1"/>
  <c r="F210" i="4"/>
  <c r="C206" i="1"/>
  <c r="F247" i="4"/>
  <c r="C243" i="1"/>
  <c r="F652" i="4"/>
  <c r="C645" i="1"/>
  <c r="F29" i="5"/>
  <c r="C1007" i="1"/>
  <c r="H291" i="1"/>
  <c r="H298" i="1"/>
  <c r="H302" i="1"/>
  <c r="H309" i="1"/>
  <c r="H313" i="1"/>
  <c r="H317" i="1"/>
  <c r="H321" i="1"/>
  <c r="H325" i="1"/>
  <c r="H329" i="1"/>
  <c r="H333" i="1"/>
  <c r="H337" i="1"/>
  <c r="H340" i="1"/>
  <c r="H344" i="1"/>
  <c r="H350" i="1"/>
  <c r="H354" i="1"/>
  <c r="H360" i="1"/>
  <c r="H364" i="1"/>
  <c r="H368" i="1"/>
  <c r="H372" i="1"/>
  <c r="H376" i="1"/>
  <c r="H380" i="1"/>
  <c r="H384" i="1"/>
  <c r="H388" i="1"/>
  <c r="H392" i="1"/>
  <c r="H396" i="1"/>
  <c r="H400" i="1"/>
  <c r="H406" i="1"/>
  <c r="H416" i="1"/>
  <c r="H420" i="1"/>
  <c r="H424" i="1"/>
  <c r="H428" i="1"/>
  <c r="H432" i="1"/>
  <c r="H436" i="1"/>
  <c r="H440" i="1"/>
  <c r="H444" i="1"/>
  <c r="H448" i="1"/>
  <c r="H452" i="1"/>
  <c r="H455" i="1"/>
  <c r="H459" i="1"/>
  <c r="H463" i="1"/>
  <c r="H470" i="1"/>
  <c r="H474" i="1"/>
  <c r="H481" i="1"/>
  <c r="H485" i="1"/>
  <c r="H489" i="1"/>
  <c r="H493" i="1"/>
  <c r="H497" i="1"/>
  <c r="H501" i="1"/>
  <c r="H505" i="1"/>
  <c r="H512" i="1"/>
  <c r="H516" i="1"/>
  <c r="H520" i="1"/>
  <c r="H527" i="1"/>
  <c r="H531" i="1"/>
  <c r="H535" i="1"/>
  <c r="H539" i="1"/>
  <c r="H543" i="1"/>
  <c r="H547" i="1"/>
  <c r="H551" i="1"/>
  <c r="H555" i="1"/>
  <c r="H559" i="1"/>
  <c r="G1303" i="1"/>
  <c r="H1303" i="1"/>
  <c r="G1333" i="1"/>
  <c r="H1333" i="1"/>
  <c r="G1341" i="1"/>
  <c r="H1341" i="1"/>
  <c r="G1349" i="1"/>
  <c r="H1349" i="1"/>
  <c r="G1415" i="1"/>
  <c r="H1415" i="1"/>
  <c r="G1423" i="1"/>
  <c r="H1423" i="1"/>
  <c r="G1431" i="1"/>
  <c r="H1431" i="1"/>
  <c r="H1474" i="1"/>
  <c r="G1474" i="1"/>
  <c r="J1474" i="1"/>
  <c r="H1538" i="1"/>
  <c r="G1538" i="1"/>
  <c r="F98" i="4"/>
  <c r="C94" i="1"/>
  <c r="D363" i="4"/>
  <c r="F364" i="4"/>
  <c r="C359" i="1"/>
  <c r="G1310" i="1"/>
  <c r="H1310" i="1"/>
  <c r="G1318" i="1"/>
  <c r="H1318" i="1"/>
  <c r="G1326" i="1"/>
  <c r="H1326" i="1"/>
  <c r="G1360" i="1"/>
  <c r="H1360" i="1"/>
  <c r="G1368" i="1"/>
  <c r="H1368" i="1"/>
  <c r="G1376" i="1"/>
  <c r="H1376" i="1"/>
  <c r="G1388" i="1"/>
  <c r="H1388" i="1"/>
  <c r="G1396" i="1"/>
  <c r="H1396" i="1"/>
  <c r="G1404" i="1"/>
  <c r="H1404" i="1"/>
  <c r="J1457" i="1"/>
  <c r="H1482" i="1"/>
  <c r="G1482" i="1"/>
  <c r="H1506" i="1"/>
  <c r="G1506" i="1"/>
  <c r="H309" i="9"/>
  <c r="F190" i="5"/>
  <c r="D1167" i="1"/>
  <c r="D5" i="7"/>
  <c r="C1437" i="1"/>
  <c r="H30" i="3"/>
  <c r="C1453" i="1"/>
  <c r="H1461" i="1"/>
  <c r="G1461" i="1"/>
  <c r="H31" i="3"/>
  <c r="C1469" i="1"/>
  <c r="G1302" i="1"/>
  <c r="H1307" i="1"/>
  <c r="H1311" i="1"/>
  <c r="H1315" i="1"/>
  <c r="H1319" i="1"/>
  <c r="H1323" i="1"/>
  <c r="H1327" i="1"/>
  <c r="H1330" i="1"/>
  <c r="H1334" i="1"/>
  <c r="H1338" i="1"/>
  <c r="H1342" i="1"/>
  <c r="H1346" i="1"/>
  <c r="H1350" i="1"/>
  <c r="H1354" i="1"/>
  <c r="H1357" i="1"/>
  <c r="H1361" i="1"/>
  <c r="H1365" i="1"/>
  <c r="H1369" i="1"/>
  <c r="H1373" i="1"/>
  <c r="H1377" i="1"/>
  <c r="H1381" i="1"/>
  <c r="H1385" i="1"/>
  <c r="H1389" i="1"/>
  <c r="H1393" i="1"/>
  <c r="H1397" i="1"/>
  <c r="H1401" i="1"/>
  <c r="H1405" i="1"/>
  <c r="H1412" i="1"/>
  <c r="H1416" i="1"/>
  <c r="H1420" i="1"/>
  <c r="H1424" i="1"/>
  <c r="H1428" i="1"/>
  <c r="H1432" i="1"/>
  <c r="H1445" i="1"/>
  <c r="H1454" i="1"/>
  <c r="G1454" i="1"/>
  <c r="H1462" i="1"/>
  <c r="G1462" i="1"/>
  <c r="H1464" i="1"/>
  <c r="G1464" i="1"/>
  <c r="I1464" i="1" s="1"/>
  <c r="H1466" i="1"/>
  <c r="G1466" i="1"/>
  <c r="J1466" i="1"/>
  <c r="I1471" i="1"/>
  <c r="H1477" i="1"/>
  <c r="G1477" i="1"/>
  <c r="J1477" i="1"/>
  <c r="H1486" i="1"/>
  <c r="G1486" i="1"/>
  <c r="H1510" i="1"/>
  <c r="G1510" i="1"/>
  <c r="H1526" i="1"/>
  <c r="G1526" i="1"/>
  <c r="H1530" i="1"/>
  <c r="G1530" i="1"/>
  <c r="H1534" i="1"/>
  <c r="G1534" i="1"/>
  <c r="F106" i="4"/>
  <c r="F268" i="4"/>
  <c r="D263" i="4"/>
  <c r="D644" i="4"/>
  <c r="F417" i="4"/>
  <c r="F430" i="4"/>
  <c r="D421" i="4"/>
  <c r="F516" i="4"/>
  <c r="D515" i="4"/>
  <c r="F605" i="4"/>
  <c r="D593" i="4"/>
  <c r="G290" i="9"/>
  <c r="E290" i="9" s="1"/>
  <c r="B290" i="9" s="1"/>
  <c r="D146" i="5"/>
  <c r="F149" i="5"/>
  <c r="J1445" i="1"/>
  <c r="I1467" i="1"/>
  <c r="H1472" i="1"/>
  <c r="G1472" i="1"/>
  <c r="J1472" i="1"/>
  <c r="I1478" i="1"/>
  <c r="H1490" i="1"/>
  <c r="G1490" i="1"/>
  <c r="H1494" i="1"/>
  <c r="G1494" i="1"/>
  <c r="H1498" i="1"/>
  <c r="G1498" i="1"/>
  <c r="H1514" i="1"/>
  <c r="G1514" i="1"/>
  <c r="H1522" i="1"/>
  <c r="G1522" i="1"/>
  <c r="D50" i="4"/>
  <c r="D163" i="4"/>
  <c r="D643" i="4"/>
  <c r="F8" i="5"/>
  <c r="F61" i="6"/>
  <c r="D1355" i="1"/>
  <c r="H1355" i="1" s="1"/>
  <c r="G1439" i="1"/>
  <c r="I1439" i="1" s="1"/>
  <c r="J1439" i="1"/>
  <c r="H1440" i="1"/>
  <c r="G1441" i="1"/>
  <c r="I1441" i="1" s="1"/>
  <c r="J1441" i="1"/>
  <c r="G1443" i="1"/>
  <c r="I1443" i="1" s="1"/>
  <c r="J1443" i="1"/>
  <c r="H1444" i="1"/>
  <c r="H1447" i="1"/>
  <c r="G1447" i="1"/>
  <c r="I1447" i="1" s="1"/>
  <c r="H1449" i="1"/>
  <c r="G1449" i="1"/>
  <c r="I1449" i="1" s="1"/>
  <c r="H1451" i="1"/>
  <c r="G1451" i="1"/>
  <c r="I1451" i="1" s="1"/>
  <c r="H1455" i="1"/>
  <c r="G1455" i="1"/>
  <c r="I1455" i="1" s="1"/>
  <c r="H1457" i="1"/>
  <c r="G1457" i="1"/>
  <c r="I1457" i="1" s="1"/>
  <c r="H1459" i="1"/>
  <c r="G1459" i="1"/>
  <c r="I1459" i="1" s="1"/>
  <c r="I1463" i="1"/>
  <c r="I1465" i="1"/>
  <c r="H1468" i="1"/>
  <c r="G1468" i="1"/>
  <c r="I1468" i="1" s="1"/>
  <c r="J1468" i="1"/>
  <c r="I1473" i="1"/>
  <c r="H1479" i="1"/>
  <c r="G1479" i="1"/>
  <c r="I1479" i="1" s="1"/>
  <c r="J1479" i="1"/>
  <c r="H1502" i="1"/>
  <c r="G1502" i="1"/>
  <c r="H1542" i="1"/>
  <c r="G1542" i="1"/>
  <c r="H1546" i="1"/>
  <c r="G1546" i="1"/>
  <c r="H1550" i="1"/>
  <c r="G1550" i="1"/>
  <c r="H1554" i="1"/>
  <c r="G1554" i="1"/>
  <c r="H1558" i="1"/>
  <c r="G1558" i="1"/>
  <c r="H1562" i="1"/>
  <c r="G1562" i="1"/>
  <c r="H1566" i="1"/>
  <c r="G1566" i="1"/>
  <c r="H1570" i="1"/>
  <c r="G1570" i="1"/>
  <c r="H1574" i="1"/>
  <c r="G1574" i="1"/>
  <c r="H1578" i="1"/>
  <c r="G1578" i="1"/>
  <c r="D7" i="4"/>
  <c r="F40" i="4"/>
  <c r="F51" i="4"/>
  <c r="F152" i="4"/>
  <c r="H21" i="9"/>
  <c r="G21" i="9"/>
  <c r="E21" i="9" s="1"/>
  <c r="E224" i="4"/>
  <c r="D220" i="1" s="1"/>
  <c r="F568" i="4"/>
  <c r="D567" i="4"/>
  <c r="E68" i="5"/>
  <c r="E5" i="6"/>
  <c r="D1304" i="1"/>
  <c r="H1304" i="1" s="1"/>
  <c r="H1467" i="1"/>
  <c r="H1473" i="1"/>
  <c r="D82" i="4"/>
  <c r="F107" i="4"/>
  <c r="D124" i="4"/>
  <c r="D196" i="4"/>
  <c r="F317" i="4"/>
  <c r="D344" i="4"/>
  <c r="D351" i="4"/>
  <c r="F397" i="4"/>
  <c r="D459" i="4"/>
  <c r="D472" i="4"/>
  <c r="E515" i="4"/>
  <c r="D509" i="1" s="1"/>
  <c r="E567" i="4"/>
  <c r="D561" i="1" s="1"/>
  <c r="G143" i="9"/>
  <c r="E143" i="9" s="1"/>
  <c r="B143" i="9" s="1"/>
  <c r="F603" i="4"/>
  <c r="E625" i="4"/>
  <c r="D619" i="1" s="1"/>
  <c r="D12" i="5"/>
  <c r="F19" i="5"/>
  <c r="G289" i="9"/>
  <c r="E289" i="9" s="1"/>
  <c r="B289" i="9" s="1"/>
  <c r="F88" i="5"/>
  <c r="D87" i="5"/>
  <c r="D89" i="6"/>
  <c r="F90" i="6"/>
  <c r="G1521" i="1"/>
  <c r="G1525" i="1"/>
  <c r="G1529" i="1"/>
  <c r="G1533" i="1"/>
  <c r="G1537" i="1"/>
  <c r="G1541" i="1"/>
  <c r="G1545" i="1"/>
  <c r="G1549" i="1"/>
  <c r="G1553" i="1"/>
  <c r="G1557" i="1"/>
  <c r="G1561" i="1"/>
  <c r="G1565" i="1"/>
  <c r="G1569" i="1"/>
  <c r="G1573" i="1"/>
  <c r="G1577" i="1"/>
  <c r="F68" i="4"/>
  <c r="F112" i="4"/>
  <c r="F140" i="4"/>
  <c r="F164" i="4"/>
  <c r="F240" i="4"/>
  <c r="D311" i="4"/>
  <c r="E421" i="4"/>
  <c r="D580" i="4"/>
  <c r="F617" i="4"/>
  <c r="F69" i="5"/>
  <c r="F78" i="5"/>
  <c r="F134" i="5"/>
  <c r="G307" i="9"/>
  <c r="E307" i="9" s="1"/>
  <c r="B307" i="9" s="1"/>
  <c r="D176" i="5"/>
  <c r="F177" i="5"/>
  <c r="E206" i="5"/>
  <c r="F207" i="5"/>
  <c r="D238" i="5"/>
  <c r="F239" i="5"/>
  <c r="D42" i="8"/>
  <c r="B22" i="9"/>
  <c r="E163" i="4"/>
  <c r="D159" i="1" s="1"/>
  <c r="D224" i="4"/>
  <c r="D151" i="4" s="1"/>
  <c r="F299" i="4"/>
  <c r="F369" i="4"/>
  <c r="F442" i="4"/>
  <c r="D484" i="4"/>
  <c r="E12" i="5"/>
  <c r="D990" i="1" s="1"/>
  <c r="F35" i="5"/>
  <c r="F135" i="5"/>
  <c r="E35" i="6"/>
  <c r="G310" i="9"/>
  <c r="F206" i="5"/>
  <c r="D5" i="6"/>
  <c r="D43" i="8"/>
  <c r="F277" i="9"/>
  <c r="F180" i="5"/>
  <c r="E309" i="9"/>
  <c r="B309" i="9" s="1"/>
  <c r="E114" i="6"/>
  <c r="M213" i="9"/>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0" i="9"/>
  <c r="E190" i="9" s="1"/>
  <c r="B190"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8" i="9"/>
  <c r="E188" i="9" s="1"/>
  <c r="B188" i="9" s="1"/>
  <c r="G166" i="9"/>
  <c r="E166" i="9" s="1"/>
  <c r="B166" i="9" s="1"/>
  <c r="H165" i="9"/>
  <c r="I10" i="9"/>
  <c r="B145" i="9"/>
  <c r="B149" i="9"/>
  <c r="B153" i="9"/>
  <c r="B157" i="9"/>
  <c r="G161" i="9"/>
  <c r="E161" i="9" s="1"/>
  <c r="B161" i="9" s="1"/>
  <c r="G163" i="9"/>
  <c r="E163" i="9" s="1"/>
  <c r="B163" i="9" s="1"/>
  <c r="G165" i="9"/>
  <c r="E165" i="9" s="1"/>
  <c r="B165" i="9" s="1"/>
  <c r="G280" i="9"/>
  <c r="E280" i="9" s="1"/>
  <c r="B280" i="9" s="1"/>
  <c r="E87" i="5"/>
  <c r="D1065" i="1" s="1"/>
  <c r="E245" i="5"/>
  <c r="F250" i="5"/>
  <c r="F6" i="6"/>
  <c r="D35" i="6"/>
  <c r="F107" i="6"/>
  <c r="D114" i="6"/>
  <c r="E25" i="9"/>
  <c r="B25" i="9" s="1"/>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E144" i="9"/>
  <c r="B144" i="9" s="1"/>
  <c r="E148" i="9"/>
  <c r="B148" i="9" s="1"/>
  <c r="E152" i="9"/>
  <c r="B152" i="9" s="1"/>
  <c r="E156" i="9"/>
  <c r="B156" i="9" s="1"/>
  <c r="E160" i="9"/>
  <c r="B160" i="9" s="1"/>
  <c r="G189" i="9"/>
  <c r="E189" i="9" s="1"/>
  <c r="B189" i="9" s="1"/>
  <c r="G192" i="9"/>
  <c r="E192" i="9" s="1"/>
  <c r="B192" i="9" s="1"/>
  <c r="B238" i="9"/>
  <c r="F239" i="9"/>
  <c r="B239" i="9" s="1"/>
  <c r="B270" i="9"/>
  <c r="F271" i="9"/>
  <c r="B271" i="9" s="1"/>
  <c r="B287" i="9"/>
  <c r="B298" i="9"/>
  <c r="B213" i="9"/>
  <c r="B218" i="9"/>
  <c r="B250" i="9"/>
  <c r="B294" i="9"/>
  <c r="F218" i="9"/>
  <c r="F226" i="9"/>
  <c r="B226" i="9" s="1"/>
  <c r="F234" i="9"/>
  <c r="B234" i="9" s="1"/>
  <c r="F242" i="9"/>
  <c r="B242" i="9" s="1"/>
  <c r="F250" i="9"/>
  <c r="F258" i="9"/>
  <c r="B258" i="9" s="1"/>
  <c r="F266" i="9"/>
  <c r="B266" i="9" s="1"/>
  <c r="B216" i="9"/>
  <c r="B220" i="9"/>
  <c r="B221" i="9"/>
  <c r="B224" i="9"/>
  <c r="B225" i="9"/>
  <c r="B228" i="9"/>
  <c r="B229" i="9"/>
  <c r="B232" i="9"/>
  <c r="B233" i="9"/>
  <c r="B236" i="9"/>
  <c r="B237" i="9"/>
  <c r="B240" i="9"/>
  <c r="B241" i="9"/>
  <c r="B244" i="9"/>
  <c r="B245" i="9"/>
  <c r="B248" i="9"/>
  <c r="B249" i="9"/>
  <c r="B252" i="9"/>
  <c r="B253" i="9"/>
  <c r="B256" i="9"/>
  <c r="B257" i="9"/>
  <c r="B260" i="9"/>
  <c r="B261" i="9"/>
  <c r="B264" i="9"/>
  <c r="B265" i="9"/>
  <c r="B268" i="9"/>
  <c r="B269" i="9"/>
  <c r="E285" i="9"/>
  <c r="B285" i="9" s="1"/>
  <c r="B291" i="9"/>
  <c r="B299" i="9"/>
  <c r="G412" i="1" l="1"/>
  <c r="G1576" i="1"/>
  <c r="H1576" i="1"/>
  <c r="H1154" i="1"/>
  <c r="E151" i="4"/>
  <c r="F151" i="4" s="1"/>
  <c r="D1436" i="1"/>
  <c r="I29" i="3"/>
  <c r="I27" i="3"/>
  <c r="D1408" i="1"/>
  <c r="F238" i="5"/>
  <c r="D237" i="5"/>
  <c r="D175" i="5" s="1"/>
  <c r="C1215" i="1"/>
  <c r="F89" i="6"/>
  <c r="C1383" i="1"/>
  <c r="F459" i="4"/>
  <c r="C453" i="1"/>
  <c r="F82" i="4"/>
  <c r="C78" i="1"/>
  <c r="H17" i="3"/>
  <c r="D289" i="4"/>
  <c r="C147" i="1"/>
  <c r="F263" i="4"/>
  <c r="C259" i="1"/>
  <c r="E420" i="4"/>
  <c r="D415" i="1"/>
  <c r="D420" i="4"/>
  <c r="F421" i="4"/>
  <c r="C415" i="1"/>
  <c r="G1007" i="1"/>
  <c r="H1007" i="1"/>
  <c r="F114" i="6"/>
  <c r="H27" i="3"/>
  <c r="C1408" i="1"/>
  <c r="K1450" i="9"/>
  <c r="G313" i="9"/>
  <c r="E313" i="9" s="1"/>
  <c r="B313" i="9" s="1"/>
  <c r="I34" i="3"/>
  <c r="C1517" i="1"/>
  <c r="F311" i="4"/>
  <c r="C306" i="1"/>
  <c r="F87" i="5"/>
  <c r="C1065" i="1"/>
  <c r="F12" i="5"/>
  <c r="D7" i="5"/>
  <c r="C990" i="1"/>
  <c r="F196" i="4"/>
  <c r="C192" i="1"/>
  <c r="E141" i="6"/>
  <c r="G317" i="9" s="1"/>
  <c r="E317" i="9" s="1"/>
  <c r="I24" i="3"/>
  <c r="D1299" i="1"/>
  <c r="F50" i="4"/>
  <c r="C46" i="1"/>
  <c r="H1453" i="1"/>
  <c r="G1453" i="1"/>
  <c r="G620" i="1"/>
  <c r="H620" i="1"/>
  <c r="C1518" i="1"/>
  <c r="I35" i="3"/>
  <c r="F484" i="4"/>
  <c r="C478" i="1"/>
  <c r="F224" i="4"/>
  <c r="C220" i="1"/>
  <c r="H310" i="9"/>
  <c r="D1183" i="1"/>
  <c r="H94" i="1"/>
  <c r="G94" i="1"/>
  <c r="G645" i="1"/>
  <c r="H645" i="1"/>
  <c r="H22" i="3"/>
  <c r="C1153" i="1"/>
  <c r="F163" i="4"/>
  <c r="C159" i="1"/>
  <c r="F593" i="4"/>
  <c r="C587" i="1"/>
  <c r="G315" i="9"/>
  <c r="E315" i="9" s="1"/>
  <c r="H29" i="3"/>
  <c r="C1436" i="1"/>
  <c r="G243" i="1"/>
  <c r="H243" i="1"/>
  <c r="E407" i="4"/>
  <c r="D402" i="1" s="1"/>
  <c r="D293" i="1"/>
  <c r="G523" i="1"/>
  <c r="H523" i="1"/>
  <c r="E310" i="9"/>
  <c r="B310" i="9" s="1"/>
  <c r="B21" i="9"/>
  <c r="F146" i="5"/>
  <c r="C1124" i="1"/>
  <c r="H1469" i="1"/>
  <c r="G1469" i="1"/>
  <c r="G1167" i="1"/>
  <c r="H1167" i="1"/>
  <c r="F363" i="4"/>
  <c r="C358" i="1"/>
  <c r="E528" i="4"/>
  <c r="D1222" i="1"/>
  <c r="E237" i="5"/>
  <c r="I25" i="3"/>
  <c r="D1329" i="1"/>
  <c r="G312" i="9"/>
  <c r="E312" i="9" s="1"/>
  <c r="F580" i="4"/>
  <c r="C574" i="1"/>
  <c r="F351" i="4"/>
  <c r="D350" i="4"/>
  <c r="C346" i="1"/>
  <c r="F124" i="4"/>
  <c r="C120" i="1"/>
  <c r="I21" i="3"/>
  <c r="D1046" i="1"/>
  <c r="D298" i="4"/>
  <c r="F7" i="4"/>
  <c r="C3" i="1"/>
  <c r="D6" i="4"/>
  <c r="G1304" i="1"/>
  <c r="E7" i="5"/>
  <c r="F515" i="4"/>
  <c r="C509" i="1"/>
  <c r="H206" i="1"/>
  <c r="G206" i="1"/>
  <c r="I1442" i="1"/>
  <c r="F625" i="4"/>
  <c r="C619" i="1"/>
  <c r="F35" i="6"/>
  <c r="H25" i="3"/>
  <c r="C1329" i="1"/>
  <c r="E176" i="5"/>
  <c r="F176" i="5" s="1"/>
  <c r="D141" i="6"/>
  <c r="H24" i="3"/>
  <c r="F5" i="6"/>
  <c r="C1299" i="1"/>
  <c r="D528" i="4"/>
  <c r="F472" i="4"/>
  <c r="C466" i="1"/>
  <c r="F344" i="4"/>
  <c r="C339" i="1"/>
  <c r="F567" i="4"/>
  <c r="C561" i="1"/>
  <c r="F643" i="4"/>
  <c r="C637" i="1"/>
  <c r="I1472" i="1"/>
  <c r="G1355" i="1"/>
  <c r="D68" i="5"/>
  <c r="F644" i="4"/>
  <c r="C638" i="1"/>
  <c r="I1477" i="1"/>
  <c r="I1466" i="1"/>
  <c r="I1462" i="1"/>
  <c r="G1437" i="1"/>
  <c r="H1437" i="1"/>
  <c r="G359" i="1"/>
  <c r="H359" i="1"/>
  <c r="I1474" i="1"/>
  <c r="G294" i="1"/>
  <c r="H294" i="1"/>
  <c r="E412" i="4"/>
  <c r="D147" i="1" l="1"/>
  <c r="H147" i="1" s="1"/>
  <c r="E289" i="4"/>
  <c r="E413" i="4" s="1"/>
  <c r="I17" i="3"/>
  <c r="E639" i="4"/>
  <c r="D407" i="1"/>
  <c r="G339" i="1"/>
  <c r="H339" i="1"/>
  <c r="D636" i="4"/>
  <c r="F528" i="4"/>
  <c r="C522" i="1"/>
  <c r="B315" i="9"/>
  <c r="E314" i="9"/>
  <c r="I10" i="3" s="1"/>
  <c r="G1408" i="1"/>
  <c r="H1408" i="1"/>
  <c r="I28" i="3"/>
  <c r="D1435" i="1"/>
  <c r="F7" i="5"/>
  <c r="H20" i="3"/>
  <c r="C985" i="1"/>
  <c r="D6" i="5"/>
  <c r="G306" i="1"/>
  <c r="H306" i="1"/>
  <c r="E635" i="4"/>
  <c r="D629" i="1" s="1"/>
  <c r="D414" i="1"/>
  <c r="D413" i="4"/>
  <c r="D291" i="4"/>
  <c r="C285" i="1"/>
  <c r="G561" i="1"/>
  <c r="H561" i="1"/>
  <c r="G466" i="1"/>
  <c r="H466" i="1"/>
  <c r="I22" i="3"/>
  <c r="D1153" i="1"/>
  <c r="G1153" i="1" s="1"/>
  <c r="E175" i="5"/>
  <c r="D1152" i="1" s="1"/>
  <c r="H19" i="9"/>
  <c r="E19" i="9" s="1"/>
  <c r="B19" i="9" s="1"/>
  <c r="G619" i="1"/>
  <c r="H619" i="1"/>
  <c r="G509" i="1"/>
  <c r="H509" i="1"/>
  <c r="D290" i="4"/>
  <c r="F6" i="4"/>
  <c r="H16" i="3"/>
  <c r="D412" i="4"/>
  <c r="C2" i="1"/>
  <c r="G346" i="1"/>
  <c r="H346" i="1"/>
  <c r="I23" i="3"/>
  <c r="D1214" i="1"/>
  <c r="G1436" i="1"/>
  <c r="H1436" i="1"/>
  <c r="H192" i="1"/>
  <c r="G192" i="1"/>
  <c r="H259" i="1"/>
  <c r="G259" i="1"/>
  <c r="G453" i="1"/>
  <c r="H453" i="1"/>
  <c r="G1215" i="1"/>
  <c r="H1215" i="1"/>
  <c r="G637" i="1"/>
  <c r="H637" i="1"/>
  <c r="E316" i="9"/>
  <c r="B317" i="9"/>
  <c r="E6" i="5"/>
  <c r="I20" i="3"/>
  <c r="D985" i="1"/>
  <c r="G120" i="1"/>
  <c r="H120" i="1"/>
  <c r="E636" i="4"/>
  <c r="D630" i="1" s="1"/>
  <c r="D522" i="1"/>
  <c r="H1518" i="1"/>
  <c r="G1518" i="1"/>
  <c r="G990" i="1"/>
  <c r="H990" i="1"/>
  <c r="G147" i="1"/>
  <c r="G78" i="1"/>
  <c r="H78" i="1"/>
  <c r="G1383" i="1"/>
  <c r="H1383" i="1"/>
  <c r="F68" i="5"/>
  <c r="H21" i="3"/>
  <c r="C1046" i="1"/>
  <c r="G1299" i="1"/>
  <c r="H1299" i="1"/>
  <c r="F141" i="6"/>
  <c r="H28" i="3"/>
  <c r="C1435" i="1"/>
  <c r="F298" i="4"/>
  <c r="D407" i="4"/>
  <c r="C293" i="1"/>
  <c r="G574" i="1"/>
  <c r="H574" i="1"/>
  <c r="G358" i="1"/>
  <c r="H358" i="1"/>
  <c r="G587" i="1"/>
  <c r="H587" i="1"/>
  <c r="G1183" i="1"/>
  <c r="H1183" i="1"/>
  <c r="G478" i="1"/>
  <c r="H478" i="1"/>
  <c r="G46" i="1"/>
  <c r="H46" i="1"/>
  <c r="G415" i="1"/>
  <c r="H415" i="1"/>
  <c r="G638" i="1"/>
  <c r="H638" i="1"/>
  <c r="G1329" i="1"/>
  <c r="H1329" i="1"/>
  <c r="H3" i="1"/>
  <c r="G3" i="1"/>
  <c r="D408" i="4"/>
  <c r="F350" i="4"/>
  <c r="C345" i="1"/>
  <c r="E311" i="9"/>
  <c r="B312" i="9"/>
  <c r="G1222" i="1"/>
  <c r="H1222" i="1"/>
  <c r="G1124" i="1"/>
  <c r="H1124" i="1"/>
  <c r="G159" i="1"/>
  <c r="H159" i="1"/>
  <c r="C1152" i="1"/>
  <c r="H220" i="1"/>
  <c r="G220" i="1"/>
  <c r="G1065" i="1"/>
  <c r="H1065" i="1"/>
  <c r="H1517" i="1"/>
  <c r="G1517" i="1"/>
  <c r="H11" i="3"/>
  <c r="D635" i="4"/>
  <c r="F420" i="4"/>
  <c r="C414" i="1"/>
  <c r="F237" i="5"/>
  <c r="H23" i="3"/>
  <c r="C1214" i="1"/>
  <c r="F175" i="5" l="1"/>
  <c r="E290" i="4"/>
  <c r="D286" i="1" s="1"/>
  <c r="E291" i="4"/>
  <c r="D287" i="1" s="1"/>
  <c r="F289" i="4"/>
  <c r="D285" i="1"/>
  <c r="G1435" i="1"/>
  <c r="H1435" i="1"/>
  <c r="H2" i="1"/>
  <c r="G2" i="1"/>
  <c r="G522" i="1"/>
  <c r="H522" i="1"/>
  <c r="G1214" i="1"/>
  <c r="H1214" i="1"/>
  <c r="H9" i="3"/>
  <c r="G1152" i="1"/>
  <c r="H1152" i="1"/>
  <c r="F407" i="4"/>
  <c r="C402" i="1"/>
  <c r="G1046" i="1"/>
  <c r="H1046" i="1"/>
  <c r="H285" i="1"/>
  <c r="G285" i="1"/>
  <c r="G284" i="9"/>
  <c r="E284" i="9" s="1"/>
  <c r="B284" i="9" s="1"/>
  <c r="G278" i="9"/>
  <c r="F6" i="5"/>
  <c r="C984" i="1"/>
  <c r="E415" i="4"/>
  <c r="D410" i="1" s="1"/>
  <c r="E640" i="4"/>
  <c r="E641" i="4" s="1"/>
  <c r="D408" i="1"/>
  <c r="F636" i="4"/>
  <c r="C630" i="1"/>
  <c r="E414" i="4"/>
  <c r="D409" i="1" s="1"/>
  <c r="G414" i="1"/>
  <c r="H414" i="1"/>
  <c r="G345" i="1"/>
  <c r="H345" i="1"/>
  <c r="C286" i="1"/>
  <c r="D640" i="4"/>
  <c r="D415" i="4"/>
  <c r="F413" i="4"/>
  <c r="C408" i="1"/>
  <c r="H1153" i="1"/>
  <c r="G293" i="1"/>
  <c r="H293" i="1"/>
  <c r="H278" i="9"/>
  <c r="D984" i="1"/>
  <c r="F412" i="4"/>
  <c r="D639" i="4"/>
  <c r="C407" i="1"/>
  <c r="D414" i="4"/>
  <c r="F635" i="4"/>
  <c r="C629" i="1"/>
  <c r="F408" i="4"/>
  <c r="C403" i="1"/>
  <c r="N3" i="9"/>
  <c r="I11" i="3"/>
  <c r="F291" i="4"/>
  <c r="C287" i="1"/>
  <c r="G985" i="1"/>
  <c r="H985" i="1"/>
  <c r="D633" i="1"/>
  <c r="F290" i="4" l="1"/>
  <c r="D635" i="1"/>
  <c r="F415" i="4"/>
  <c r="C410" i="1"/>
  <c r="G287" i="1"/>
  <c r="H287" i="1"/>
  <c r="G403" i="1"/>
  <c r="H403" i="1"/>
  <c r="F414" i="4"/>
  <c r="C409" i="1"/>
  <c r="F640" i="4"/>
  <c r="D642" i="4"/>
  <c r="C634" i="1"/>
  <c r="G630" i="1"/>
  <c r="H630" i="1"/>
  <c r="G407" i="1"/>
  <c r="H407" i="1"/>
  <c r="G408" i="1"/>
  <c r="H408" i="1"/>
  <c r="G286" i="1"/>
  <c r="H286" i="1"/>
  <c r="H8" i="3"/>
  <c r="G984" i="1"/>
  <c r="H984" i="1"/>
  <c r="G402" i="1"/>
  <c r="H402" i="1"/>
  <c r="K3" i="9"/>
  <c r="I9" i="3"/>
  <c r="G629" i="1"/>
  <c r="H629" i="1"/>
  <c r="D641" i="4"/>
  <c r="F639" i="4"/>
  <c r="C633" i="1"/>
  <c r="E642" i="4"/>
  <c r="D634" i="1"/>
  <c r="E278" i="9"/>
  <c r="D645" i="4" l="1"/>
  <c r="F641" i="4"/>
  <c r="C635" i="1"/>
  <c r="G409" i="1"/>
  <c r="H409" i="1"/>
  <c r="F642" i="4"/>
  <c r="D646" i="4"/>
  <c r="C636" i="1"/>
  <c r="G410" i="1"/>
  <c r="H410" i="1"/>
  <c r="E646" i="4"/>
  <c r="D636" i="1"/>
  <c r="M3" i="9"/>
  <c r="G633" i="1"/>
  <c r="H633" i="1"/>
  <c r="E277" i="9"/>
  <c r="I8" i="3" s="1"/>
  <c r="B278" i="9"/>
  <c r="G634" i="1"/>
  <c r="H634" i="1"/>
  <c r="E645" i="4"/>
  <c r="G276" i="9" l="1"/>
  <c r="E276" i="9" s="1"/>
  <c r="B276" i="9" s="1"/>
  <c r="G635" i="1"/>
  <c r="H635" i="1"/>
  <c r="I19" i="3"/>
  <c r="D640" i="1"/>
  <c r="F646" i="4"/>
  <c r="H19" i="3"/>
  <c r="C640" i="1"/>
  <c r="I18" i="3"/>
  <c r="D639" i="1"/>
  <c r="G636" i="1"/>
  <c r="H636" i="1"/>
  <c r="F645" i="4"/>
  <c r="H18" i="3"/>
  <c r="C639" i="1"/>
  <c r="G640" i="1" l="1"/>
  <c r="H640" i="1"/>
  <c r="G639" i="1"/>
  <c r="H639" i="1"/>
  <c r="H7" i="3"/>
  <c r="J3" i="9" l="1"/>
  <c r="G274" i="9" l="1"/>
  <c r="M272" i="9"/>
  <c r="H274" i="9"/>
  <c r="G18" i="9"/>
  <c r="L272" i="9"/>
  <c r="H18" i="9"/>
  <c r="H15" i="9"/>
  <c r="J6" i="9"/>
  <c r="K9" i="9"/>
  <c r="J5" i="9"/>
  <c r="K8" i="9"/>
  <c r="K7" i="9"/>
  <c r="G16" i="9"/>
  <c r="L15" i="9"/>
  <c r="J11" i="9"/>
  <c r="K6" i="9"/>
  <c r="J12" i="9"/>
  <c r="I6" i="9"/>
  <c r="J10" i="9"/>
  <c r="G15" i="9"/>
  <c r="H16" i="9"/>
  <c r="M16" i="9"/>
  <c r="K5" i="9"/>
  <c r="G17" i="9"/>
  <c r="I8" i="9"/>
  <c r="L16" i="9"/>
  <c r="J8" i="9"/>
  <c r="I13" i="9"/>
  <c r="I12" i="9"/>
  <c r="J7" i="9"/>
  <c r="I5" i="9"/>
  <c r="M15" i="9"/>
  <c r="K10" i="9"/>
  <c r="I9" i="9"/>
  <c r="J13" i="9"/>
  <c r="I7" i="9"/>
  <c r="K11" i="9"/>
  <c r="K12" i="9"/>
  <c r="J17" i="9"/>
  <c r="I11" i="9"/>
  <c r="H17" i="9"/>
  <c r="J9" i="9"/>
  <c r="K13" i="9"/>
  <c r="I17" i="9"/>
  <c r="F16" i="9" l="1"/>
  <c r="E15" i="9"/>
  <c r="E18" i="9"/>
  <c r="B18" i="9" s="1"/>
  <c r="E8" i="9"/>
  <c r="B8" i="9" s="1"/>
  <c r="E11" i="9"/>
  <c r="B11" i="9" s="1"/>
  <c r="E7" i="9"/>
  <c r="B7" i="9" s="1"/>
  <c r="E13" i="9"/>
  <c r="B13" i="9" s="1"/>
  <c r="E17" i="9"/>
  <c r="B17" i="9" s="1"/>
  <c r="E5" i="9"/>
  <c r="E10" i="9"/>
  <c r="B10" i="9" s="1"/>
  <c r="E9" i="9"/>
  <c r="B9" i="9" s="1"/>
  <c r="E6" i="9"/>
  <c r="B6" i="9" s="1"/>
  <c r="F15" i="9"/>
  <c r="F14" i="9" s="1"/>
  <c r="E12" i="9"/>
  <c r="B12" i="9" s="1"/>
  <c r="E16" i="9"/>
  <c r="F272" i="9"/>
  <c r="E274" i="9"/>
  <c r="B16" i="9" l="1"/>
  <c r="B5" i="9"/>
  <c r="E4" i="9"/>
  <c r="B272" i="9"/>
  <c r="F20" i="9"/>
  <c r="F3" i="9" s="1"/>
  <c r="B15" i="9"/>
  <c r="E14"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<sst xmlns="http://schemas.openxmlformats.org/spreadsheetml/2006/main" count="4369" uniqueCount="3421">
  <si>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</si>
  <si>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</si>
  <si>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</si>
  <si>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</si>
  <si>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</si>
  <si>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</si>
  <si>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</si>
  <si>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</si>
  <si>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</si>
  <si>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</si>
  <si>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</si>
  <si>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</si>
  <si>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</si>
  <si>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</si>
  <si>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</si>
  <si>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</si>
  <si>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</si>
  <si>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</si>
  <si>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</si>
  <si>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</si>
  <si>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</si>
  <si>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</si>
  <si>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</si>
  <si>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</si>
  <si>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</si>
  <si>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</si>
  <si>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</si>
  <si>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</si>
  <si>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</si>
  <si>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</si>
  <si>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</si>
  <si>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VARAŽDINSKA ŽUPANIJA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</si>
  <si>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</si>
  <si>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</si>
  <si>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</si>
  <si>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</si>
  <si>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</si>
  <si>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</si>
  <si>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</si>
  <si>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</si>
  <si>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</si>
  <si>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</si>
  <si>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</si>
  <si>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</si>
  <si>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</si>
  <si>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</si>
  <si>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</si>
  <si>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</si>
  <si>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</si>
  <si>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32043 - VARAŽDINSKA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</si>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</sst>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221855500.19999996</v>
      </c>
      <c r="D2" s="6">
        <f>'PR-RAS'!E6</f>
        <v>262175388.15000001</v>
      </c>
      <c r="E2" s="6">
        <v>0</v>
      </c>
      <c r="F2" s="6">
        <v>0</v>
      </c>
      <c r="G2" s="7">
        <f t="shared" ref="G2:G264" si="0">(B2/1000)*(C2*1+D2*2)</f>
        <v>746206.27650000004</v>
      </c>
      <c r="H2" s="7">
        <f t="shared" ref="H2:H264" si="1">ABS(C2-ROUND(C2,0))+ABS(D2-ROUND(D2,0))</f>
        <v>0.34999996423721313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17272463.179999996</v>
      </c>
      <c r="D3" s="1">
        <f>'PR-RAS'!E7</f>
        <v>22599707.98</v>
      </c>
      <c r="E3" s="1">
        <v>0</v>
      </c>
      <c r="F3" s="1">
        <v>0</v>
      </c>
      <c r="G3" s="2">
        <f t="shared" si="0"/>
        <v>124943.75828000001</v>
      </c>
      <c r="H3" s="2">
        <f t="shared" si="1"/>
        <v>0.19999999552965164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15859230.029999997</v>
      </c>
      <c r="D4" s="1">
        <f>'PR-RAS'!E8</f>
        <v>21111283.77</v>
      </c>
      <c r="E4" s="1">
        <v>0</v>
      </c>
      <c r="F4" s="1">
        <v>0</v>
      </c>
      <c r="G4" s="2">
        <f t="shared" si="0"/>
        <v>174245.39270999999</v>
      </c>
      <c r="H4" s="2">
        <f t="shared" si="1"/>
        <v>0.25999999791383743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13897176.369999999</v>
      </c>
      <c r="D5" s="1">
        <f>'PR-RAS'!E9</f>
        <v>18669729.539999999</v>
      </c>
      <c r="E5" s="1">
        <v>0</v>
      </c>
      <c r="F5" s="1">
        <v>0</v>
      </c>
      <c r="G5" s="2">
        <f t="shared" si="0"/>
        <v>204946.54179999998</v>
      </c>
      <c r="H5" s="2">
        <f t="shared" si="1"/>
        <v>0.83000000007450581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1296022.23</v>
      </c>
      <c r="D6" s="1">
        <f>'PR-RAS'!E10</f>
        <v>1607926.07</v>
      </c>
      <c r="E6" s="1">
        <v>0</v>
      </c>
      <c r="F6" s="1">
        <v>0</v>
      </c>
      <c r="G6" s="2">
        <f t="shared" si="0"/>
        <v>22559.37185</v>
      </c>
      <c r="H6" s="2">
        <f t="shared" si="1"/>
        <v>0.30000000004656613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418027.69</v>
      </c>
      <c r="D7" s="1">
        <f>'PR-RAS'!E11</f>
        <v>460747.55</v>
      </c>
      <c r="E7" s="1">
        <v>0</v>
      </c>
      <c r="F7" s="1">
        <v>0</v>
      </c>
      <c r="G7" s="2">
        <f t="shared" si="0"/>
        <v>8037.1367400000008</v>
      </c>
      <c r="H7" s="2">
        <f t="shared" si="1"/>
        <v>0.76000000000931323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1781323.99</v>
      </c>
      <c r="D8" s="1">
        <f>'PR-RAS'!E12</f>
        <v>2123143.7999999998</v>
      </c>
      <c r="E8" s="1">
        <v>0</v>
      </c>
      <c r="F8" s="1">
        <v>0</v>
      </c>
      <c r="G8" s="2">
        <f t="shared" si="0"/>
        <v>42193.281130000003</v>
      </c>
      <c r="H8" s="2">
        <f t="shared" si="1"/>
        <v>0.21000000019557774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626108.82999999996</v>
      </c>
      <c r="D9" s="1">
        <f>'PR-RAS'!E13</f>
        <v>825997.11</v>
      </c>
      <c r="E9" s="1">
        <v>0</v>
      </c>
      <c r="F9" s="1">
        <v>0</v>
      </c>
      <c r="G9" s="2">
        <f t="shared" si="0"/>
        <v>18224.824399999998</v>
      </c>
      <c r="H9" s="2">
        <f t="shared" si="1"/>
        <v>0.28000000002793968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28519.05</v>
      </c>
      <c r="D10" s="1">
        <f>'PR-RAS'!E14</f>
        <v>2002.79</v>
      </c>
      <c r="E10" s="1">
        <v>0</v>
      </c>
      <c r="F10" s="1">
        <v>0</v>
      </c>
      <c r="G10" s="2">
        <f t="shared" si="0"/>
        <v>292.72166999999996</v>
      </c>
      <c r="H10" s="2">
        <f t="shared" si="1"/>
        <v>0.25999999999930878</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2187948.13</v>
      </c>
      <c r="D11" s="1">
        <f>'PR-RAS'!E15</f>
        <v>2578263.09</v>
      </c>
      <c r="E11" s="1">
        <v>0</v>
      </c>
      <c r="F11" s="1">
        <v>0</v>
      </c>
      <c r="G11" s="2">
        <f t="shared" si="0"/>
        <v>73444.743099999992</v>
      </c>
      <c r="H11" s="2">
        <f t="shared" si="1"/>
        <v>0.21999999973922968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32015.75</v>
      </c>
      <c r="D19" s="1">
        <f>'PR-RAS'!E23</f>
        <v>18147.2</v>
      </c>
      <c r="E19" s="1">
        <v>0</v>
      </c>
      <c r="F19" s="1">
        <v>0</v>
      </c>
      <c r="G19" s="2">
        <f t="shared" si="0"/>
        <v>1229.5826999999997</v>
      </c>
      <c r="H19" s="2">
        <f t="shared" si="1"/>
        <v>0.4500000000007276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32015.75</v>
      </c>
      <c r="D21" s="1">
        <f>'PR-RAS'!E25</f>
        <v>18147.2</v>
      </c>
      <c r="E21" s="1">
        <v>0</v>
      </c>
      <c r="F21" s="1">
        <v>0</v>
      </c>
      <c r="G21" s="2">
        <f t="shared" si="0"/>
        <v>1366.203</v>
      </c>
      <c r="H21" s="2">
        <f t="shared" si="1"/>
        <v>0.4500000000007276</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1381217.4</v>
      </c>
      <c r="D25" s="1">
        <f>'PR-RAS'!E29</f>
        <v>1470273.46</v>
      </c>
      <c r="E25" s="1">
        <v>0</v>
      </c>
      <c r="F25" s="1">
        <v>0</v>
      </c>
      <c r="G25" s="2">
        <f t="shared" si="0"/>
        <v>103722.34368000001</v>
      </c>
      <c r="H25" s="2">
        <f t="shared" si="1"/>
        <v>0.85999999986961484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1365795.01</v>
      </c>
      <c r="D29" s="1">
        <f>'PR-RAS'!E33</f>
        <v>1455924.33</v>
      </c>
      <c r="E29" s="1">
        <v>0</v>
      </c>
      <c r="F29" s="1">
        <v>0</v>
      </c>
      <c r="G29" s="2">
        <f t="shared" si="0"/>
        <v>119774.02276000001</v>
      </c>
      <c r="H29" s="2">
        <f t="shared" si="1"/>
        <v>0.34000000008381903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15422.39</v>
      </c>
      <c r="D31" s="1">
        <f>'PR-RAS'!E35</f>
        <v>14349.13</v>
      </c>
      <c r="E31" s="1">
        <v>0</v>
      </c>
      <c r="F31" s="1">
        <v>0</v>
      </c>
      <c r="G31" s="2">
        <f t="shared" si="0"/>
        <v>1323.6194999999998</v>
      </c>
      <c r="H31" s="2">
        <f t="shared" si="1"/>
        <v>0.51999999999861757</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3.55</v>
      </c>
      <c r="E36" s="1">
        <v>0</v>
      </c>
      <c r="F36" s="1">
        <v>0</v>
      </c>
      <c r="G36" s="2">
        <f t="shared" si="0"/>
        <v>0.2485</v>
      </c>
      <c r="H36" s="2">
        <f t="shared" si="1"/>
        <v>0.45000000000000018</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3.55</v>
      </c>
      <c r="E39" s="1">
        <v>0</v>
      </c>
      <c r="F39" s="1">
        <v>0</v>
      </c>
      <c r="G39" s="2">
        <f t="shared" si="0"/>
        <v>0.26979999999999998</v>
      </c>
      <c r="H39" s="2">
        <f t="shared" si="1"/>
        <v>0.45000000000000018</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111857631.25999999</v>
      </c>
      <c r="D46" s="1">
        <f>'PR-RAS'!E50</f>
        <v>126610841.31</v>
      </c>
      <c r="E46" s="1">
        <v>0</v>
      </c>
      <c r="F46" s="1">
        <v>0</v>
      </c>
      <c r="G46" s="2">
        <f t="shared" si="0"/>
        <v>16428569.124599999</v>
      </c>
      <c r="H46" s="2">
        <f t="shared" si="1"/>
        <v>0.56999999284744263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22765.08</v>
      </c>
      <c r="D47" s="1">
        <f>'PR-RAS'!E51</f>
        <v>18424.57</v>
      </c>
      <c r="E47" s="1">
        <v>0</v>
      </c>
      <c r="F47" s="1">
        <v>0</v>
      </c>
      <c r="G47" s="2">
        <f t="shared" si="0"/>
        <v>2742.2541200000001</v>
      </c>
      <c r="H47" s="2">
        <f t="shared" si="1"/>
        <v>0.51000000000203727</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22765.08</v>
      </c>
      <c r="D48" s="1">
        <f>'PR-RAS'!E52</f>
        <v>18424.57</v>
      </c>
      <c r="E48" s="1">
        <v>0</v>
      </c>
      <c r="F48" s="1">
        <v>0</v>
      </c>
      <c r="G48" s="2">
        <f t="shared" si="0"/>
        <v>2801.86834</v>
      </c>
      <c r="H48" s="2">
        <f t="shared" si="1"/>
        <v>0.51000000000203727</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393488.52</v>
      </c>
      <c r="D50" s="1">
        <f>'PR-RAS'!E54</f>
        <v>707357.67</v>
      </c>
      <c r="E50" s="1">
        <v>0</v>
      </c>
      <c r="F50" s="1">
        <v>0</v>
      </c>
      <c r="G50" s="2">
        <f t="shared" si="0"/>
        <v>88601.989140000005</v>
      </c>
      <c r="H50" s="2">
        <f t="shared" si="1"/>
        <v>0.80999999993946403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223591.56</v>
      </c>
      <c r="D51" s="1">
        <f>'PR-RAS'!E55</f>
        <v>312316.15999999997</v>
      </c>
      <c r="E51" s="1">
        <v>0</v>
      </c>
      <c r="F51" s="1">
        <v>0</v>
      </c>
      <c r="G51" s="2">
        <f t="shared" si="0"/>
        <v>42411.193999999996</v>
      </c>
      <c r="H51" s="2">
        <f t="shared" si="1"/>
        <v>0.59999999997671694</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17743.080000000002</v>
      </c>
      <c r="D52" s="1">
        <f>'PR-RAS'!E56</f>
        <v>195108.56</v>
      </c>
      <c r="E52" s="1">
        <v>0</v>
      </c>
      <c r="F52" s="1">
        <v>0</v>
      </c>
      <c r="G52" s="2">
        <f t="shared" si="0"/>
        <v>20805.9702</v>
      </c>
      <c r="H52" s="2">
        <f t="shared" si="1"/>
        <v>0.52000000000407454</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152153.88</v>
      </c>
      <c r="D53" s="1">
        <f>'PR-RAS'!E57</f>
        <v>115442.82</v>
      </c>
      <c r="E53" s="1">
        <v>0</v>
      </c>
      <c r="F53" s="1">
        <v>0</v>
      </c>
      <c r="G53" s="2">
        <f t="shared" si="0"/>
        <v>19918.055039999999</v>
      </c>
      <c r="H53" s="2">
        <f t="shared" si="1"/>
        <v>0.29999999998835847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84490.13</v>
      </c>
      <c r="E54" s="1">
        <v>0</v>
      </c>
      <c r="F54" s="1">
        <v>0</v>
      </c>
      <c r="G54" s="2">
        <f t="shared" si="0"/>
        <v>8955.9537799999998</v>
      </c>
      <c r="H54" s="2">
        <f t="shared" si="1"/>
        <v>0.13000000000465661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11091162.52</v>
      </c>
      <c r="D55" s="1">
        <f>'PR-RAS'!E59</f>
        <v>10291185.199999999</v>
      </c>
      <c r="E55" s="1">
        <v>0</v>
      </c>
      <c r="F55" s="1">
        <v>0</v>
      </c>
      <c r="G55" s="2">
        <f t="shared" si="0"/>
        <v>1710370.7776799998</v>
      </c>
      <c r="H55" s="2">
        <f t="shared" si="1"/>
        <v>0.67999999970197678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7568090.5700000003</v>
      </c>
      <c r="D56" s="1">
        <f>'PR-RAS'!E60</f>
        <v>5914851.1200000001</v>
      </c>
      <c r="E56" s="1">
        <v>0</v>
      </c>
      <c r="F56" s="1">
        <v>0</v>
      </c>
      <c r="G56" s="2">
        <f t="shared" si="0"/>
        <v>1066878.60455</v>
      </c>
      <c r="H56" s="2">
        <f t="shared" si="1"/>
        <v>0.54999999981373549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3523071.95</v>
      </c>
      <c r="D57" s="1">
        <f>'PR-RAS'!E61</f>
        <v>4376334.08</v>
      </c>
      <c r="E57" s="1">
        <v>0</v>
      </c>
      <c r="F57" s="1">
        <v>0</v>
      </c>
      <c r="G57" s="2">
        <f t="shared" si="0"/>
        <v>687441.44615999993</v>
      </c>
      <c r="H57" s="2">
        <f t="shared" si="1"/>
        <v>0.12999999988824129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472510.24</v>
      </c>
      <c r="D58" s="1">
        <f>'PR-RAS'!E62</f>
        <v>6336793</v>
      </c>
      <c r="E58" s="1">
        <v>0</v>
      </c>
      <c r="F58" s="1">
        <v>0</v>
      </c>
      <c r="G58" s="2">
        <f t="shared" si="0"/>
        <v>749327.48568000004</v>
      </c>
      <c r="H58" s="2">
        <f t="shared" si="1"/>
        <v>0.23999999999068677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472510.24</v>
      </c>
      <c r="D59" s="1">
        <f>'PR-RAS'!E63</f>
        <v>6336793</v>
      </c>
      <c r="E59" s="1">
        <v>0</v>
      </c>
      <c r="F59" s="1">
        <v>0</v>
      </c>
      <c r="G59" s="2">
        <f t="shared" si="0"/>
        <v>762473.58192000003</v>
      </c>
      <c r="H59" s="2">
        <f t="shared" si="1"/>
        <v>0.23999999999068677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9186765.6099999994</v>
      </c>
      <c r="D61" s="1">
        <f>'PR-RAS'!E65</f>
        <v>7899666.0999999996</v>
      </c>
      <c r="E61" s="1">
        <v>0</v>
      </c>
      <c r="F61" s="1">
        <v>0</v>
      </c>
      <c r="G61" s="2">
        <f t="shared" si="0"/>
        <v>1499165.8685999999</v>
      </c>
      <c r="H61" s="2">
        <f t="shared" si="1"/>
        <v>0.49000000022351742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5679696.6900000004</v>
      </c>
      <c r="D62" s="1">
        <f>'PR-RAS'!E66</f>
        <v>7877515.54</v>
      </c>
      <c r="E62" s="1">
        <v>0</v>
      </c>
      <c r="F62" s="1">
        <v>0</v>
      </c>
      <c r="G62" s="2">
        <f t="shared" si="0"/>
        <v>1307518.3939699999</v>
      </c>
      <c r="H62" s="2">
        <f t="shared" si="1"/>
        <v>0.76999999955296516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3507068.92</v>
      </c>
      <c r="D63" s="1">
        <f>'PR-RAS'!E67</f>
        <v>22150.560000000001</v>
      </c>
      <c r="E63" s="1">
        <v>0</v>
      </c>
      <c r="F63" s="1">
        <v>0</v>
      </c>
      <c r="G63" s="2">
        <f t="shared" si="0"/>
        <v>220184.94248</v>
      </c>
      <c r="H63" s="2">
        <f t="shared" si="1"/>
        <v>0.52000000007319613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76335937.640000001</v>
      </c>
      <c r="D64" s="1">
        <f>'PR-RAS'!E68</f>
        <v>85411220.519999996</v>
      </c>
      <c r="E64" s="1">
        <v>0</v>
      </c>
      <c r="F64" s="1">
        <v>0</v>
      </c>
      <c r="G64" s="2">
        <f t="shared" si="0"/>
        <v>15570977.856840001</v>
      </c>
      <c r="H64" s="2">
        <f t="shared" si="1"/>
        <v>0.84000000357627869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72275764.930000007</v>
      </c>
      <c r="D65" s="1">
        <f>'PR-RAS'!E69</f>
        <v>79226033.310000002</v>
      </c>
      <c r="E65" s="1">
        <v>0</v>
      </c>
      <c r="F65" s="1">
        <v>0</v>
      </c>
      <c r="G65" s="2">
        <f t="shared" si="0"/>
        <v>14766581.2192</v>
      </c>
      <c r="H65" s="2">
        <f t="shared" si="1"/>
        <v>0.37999999523162842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4060172.71</v>
      </c>
      <c r="D66" s="1">
        <f>'PR-RAS'!E70</f>
        <v>6185187.21</v>
      </c>
      <c r="E66" s="1">
        <v>0</v>
      </c>
      <c r="F66" s="1">
        <v>0</v>
      </c>
      <c r="G66" s="2">
        <f t="shared" si="0"/>
        <v>1067985.56345</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14355001.649999999</v>
      </c>
      <c r="D70" s="1">
        <f>'PR-RAS'!E74</f>
        <v>15946194.25</v>
      </c>
      <c r="E70" s="1">
        <v>0</v>
      </c>
      <c r="F70" s="1">
        <v>0</v>
      </c>
      <c r="G70" s="2">
        <f t="shared" si="0"/>
        <v>3191069.9203500003</v>
      </c>
      <c r="H70" s="2">
        <f t="shared" si="1"/>
        <v>0.60000000149011612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5714846.71</v>
      </c>
      <c r="D71" s="1">
        <f>'PR-RAS'!E75</f>
        <v>8458715.0700000003</v>
      </c>
      <c r="E71" s="1">
        <v>0</v>
      </c>
      <c r="F71" s="1">
        <v>0</v>
      </c>
      <c r="G71" s="2">
        <f t="shared" si="0"/>
        <v>1584259.3795000003</v>
      </c>
      <c r="H71" s="2">
        <f t="shared" si="1"/>
        <v>0.36000000033527613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8640154.9399999995</v>
      </c>
      <c r="D72" s="1">
        <f>'PR-RAS'!E76</f>
        <v>7487479.1799999997</v>
      </c>
      <c r="E72" s="1">
        <v>0</v>
      </c>
      <c r="F72" s="1">
        <v>0</v>
      </c>
      <c r="G72" s="2">
        <f t="shared" si="0"/>
        <v>1676673.0442999997</v>
      </c>
      <c r="H72" s="2">
        <f t="shared" si="1"/>
        <v>0.24000000022351742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689225.01</v>
      </c>
      <c r="D78" s="1">
        <f>'PR-RAS'!E82</f>
        <v>639914.61</v>
      </c>
      <c r="E78" s="1">
        <v>0</v>
      </c>
      <c r="F78" s="1">
        <v>0</v>
      </c>
      <c r="G78" s="2">
        <f t="shared" si="0"/>
        <v>151617.17571000001</v>
      </c>
      <c r="H78" s="2">
        <f t="shared" si="1"/>
        <v>0.40000000002328306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450947.34</v>
      </c>
      <c r="D79" s="1">
        <f>'PR-RAS'!E83</f>
        <v>426210.15</v>
      </c>
      <c r="E79" s="1">
        <v>0</v>
      </c>
      <c r="F79" s="1">
        <v>0</v>
      </c>
      <c r="G79" s="2">
        <f t="shared" si="0"/>
        <v>101662.67592000001</v>
      </c>
      <c r="H79" s="2">
        <f t="shared" si="1"/>
        <v>0.49000000004889444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244417.68</v>
      </c>
      <c r="D81" s="1">
        <f>'PR-RAS'!E85</f>
        <v>231425.19</v>
      </c>
      <c r="E81" s="1">
        <v>0</v>
      </c>
      <c r="F81" s="1">
        <v>0</v>
      </c>
      <c r="G81" s="2">
        <f t="shared" si="0"/>
        <v>56581.444800000005</v>
      </c>
      <c r="H81" s="2">
        <f t="shared" si="1"/>
        <v>0.51000000000931323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6096.07</v>
      </c>
      <c r="D82" s="1">
        <f>'PR-RAS'!E86</f>
        <v>8864.91</v>
      </c>
      <c r="E82" s="1">
        <v>0</v>
      </c>
      <c r="F82" s="1">
        <v>0</v>
      </c>
      <c r="G82" s="2">
        <f t="shared" si="0"/>
        <v>1929.8970899999999</v>
      </c>
      <c r="H82" s="2">
        <f t="shared" si="1"/>
        <v>0.15999999999985448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215.66</v>
      </c>
      <c r="D83" s="1">
        <f>'PR-RAS'!E87</f>
        <v>950.07</v>
      </c>
      <c r="E83" s="1">
        <v>0</v>
      </c>
      <c r="F83" s="1">
        <v>0</v>
      </c>
      <c r="G83" s="2">
        <f t="shared" si="0"/>
        <v>173.49560000000002</v>
      </c>
      <c r="H83" s="2">
        <f t="shared" si="1"/>
        <v>0.41000000000005343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55400.800000000003</v>
      </c>
      <c r="D84" s="1">
        <f>'PR-RAS'!E88</f>
        <v>57755.1</v>
      </c>
      <c r="E84" s="1">
        <v>0</v>
      </c>
      <c r="F84" s="1">
        <v>0</v>
      </c>
      <c r="G84" s="2">
        <f t="shared" si="0"/>
        <v>14185.613000000001</v>
      </c>
      <c r="H84" s="2">
        <f t="shared" si="1"/>
        <v>0.29999999999563443</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144817.13</v>
      </c>
      <c r="D86" s="1">
        <f>'PR-RAS'!E90</f>
        <v>127214.88</v>
      </c>
      <c r="E86" s="1">
        <v>0</v>
      </c>
      <c r="F86" s="1">
        <v>0</v>
      </c>
      <c r="G86" s="2">
        <f t="shared" si="0"/>
        <v>33935.985650000002</v>
      </c>
      <c r="H86" s="2">
        <f t="shared" si="1"/>
        <v>0.25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236157.61</v>
      </c>
      <c r="D87" s="1">
        <f>'PR-RAS'!E91</f>
        <v>212696.8</v>
      </c>
      <c r="E87" s="1">
        <v>0</v>
      </c>
      <c r="F87" s="1">
        <v>0</v>
      </c>
      <c r="G87" s="2">
        <f t="shared" si="0"/>
        <v>56893.404059999993</v>
      </c>
      <c r="H87" s="2">
        <f t="shared" si="1"/>
        <v>0.59000000002561137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112557.68</v>
      </c>
      <c r="D88" s="1">
        <f>'PR-RAS'!E92</f>
        <v>83238.16</v>
      </c>
      <c r="E88" s="1">
        <v>0</v>
      </c>
      <c r="F88" s="1">
        <v>0</v>
      </c>
      <c r="G88" s="2">
        <f t="shared" si="0"/>
        <v>24275.957999999999</v>
      </c>
      <c r="H88" s="2">
        <f t="shared" si="1"/>
        <v>0.48000000001047738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20834.87</v>
      </c>
      <c r="D89" s="1">
        <f>'PR-RAS'!E93</f>
        <v>16734.43</v>
      </c>
      <c r="E89" s="1">
        <v>0</v>
      </c>
      <c r="F89" s="1">
        <v>0</v>
      </c>
      <c r="G89" s="2">
        <f t="shared" si="0"/>
        <v>4778.7282399999995</v>
      </c>
      <c r="H89" s="2">
        <f t="shared" si="1"/>
        <v>0.56000000000130967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102765.06</v>
      </c>
      <c r="D90" s="1">
        <f>'PR-RAS'!E94</f>
        <v>112724.21</v>
      </c>
      <c r="E90" s="1">
        <v>0</v>
      </c>
      <c r="F90" s="1">
        <v>0</v>
      </c>
      <c r="G90" s="2">
        <f t="shared" si="0"/>
        <v>29210.999719999996</v>
      </c>
      <c r="H90" s="2">
        <f t="shared" si="1"/>
        <v>0.27000000000407454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2120.06</v>
      </c>
      <c r="D94" s="1">
        <f>'PR-RAS'!E98</f>
        <v>1007.66</v>
      </c>
      <c r="E94" s="1">
        <v>0</v>
      </c>
      <c r="F94" s="1">
        <v>0</v>
      </c>
      <c r="G94" s="2">
        <f t="shared" si="0"/>
        <v>384.59034000000003</v>
      </c>
      <c r="H94" s="2">
        <f t="shared" si="1"/>
        <v>0.39999999999997726</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1780.8</v>
      </c>
      <c r="D96" s="1">
        <f>'PR-RAS'!E100</f>
        <v>1007.66</v>
      </c>
      <c r="E96" s="1">
        <v>0</v>
      </c>
      <c r="F96" s="1">
        <v>0</v>
      </c>
      <c r="G96" s="2">
        <f t="shared" si="0"/>
        <v>360.63139999999999</v>
      </c>
      <c r="H96" s="2">
        <f t="shared" si="1"/>
        <v>0.54000000000007731</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339.26</v>
      </c>
      <c r="D100" s="1">
        <f>'PR-RAS'!E104</f>
        <v>0</v>
      </c>
      <c r="E100" s="1">
        <v>0</v>
      </c>
      <c r="F100" s="1">
        <v>0</v>
      </c>
      <c r="G100" s="2">
        <f t="shared" si="0"/>
        <v>33.586739999999999</v>
      </c>
      <c r="H100" s="2">
        <f t="shared" si="1"/>
        <v>0.25999999999999091</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11675538.16</v>
      </c>
      <c r="D102" s="1">
        <f>'PR-RAS'!E106</f>
        <v>13016540.439999999</v>
      </c>
      <c r="E102" s="1">
        <v>0</v>
      </c>
      <c r="F102" s="1">
        <v>0</v>
      </c>
      <c r="G102" s="2">
        <f t="shared" si="0"/>
        <v>3808570.5230400003</v>
      </c>
      <c r="H102" s="2">
        <f t="shared" si="1"/>
        <v>0.59999999962747097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318864</v>
      </c>
      <c r="D103" s="1">
        <f>'PR-RAS'!E107</f>
        <v>364847.03</v>
      </c>
      <c r="E103" s="1">
        <v>0</v>
      </c>
      <c r="F103" s="1">
        <v>0</v>
      </c>
      <c r="G103" s="2">
        <f t="shared" si="0"/>
        <v>106952.92212</v>
      </c>
      <c r="H103" s="2">
        <f t="shared" si="1"/>
        <v>3.0000000027939677E-2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265460.65999999997</v>
      </c>
      <c r="D105" s="1">
        <f>'PR-RAS'!E109</f>
        <v>337226.56</v>
      </c>
      <c r="E105" s="1">
        <v>0</v>
      </c>
      <c r="F105" s="1">
        <v>0</v>
      </c>
      <c r="G105" s="2">
        <f t="shared" si="0"/>
        <v>97751.033119999993</v>
      </c>
      <c r="H105" s="2">
        <f t="shared" si="1"/>
        <v>0.78000000002793968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53403.34</v>
      </c>
      <c r="D106" s="1">
        <f>'PR-RAS'!E110</f>
        <v>27620.47</v>
      </c>
      <c r="E106" s="1">
        <v>0</v>
      </c>
      <c r="F106" s="1">
        <v>0</v>
      </c>
      <c r="G106" s="2">
        <f t="shared" si="0"/>
        <v>11407.6494</v>
      </c>
      <c r="H106" s="2">
        <f t="shared" si="1"/>
        <v>0.80999999999767169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11356674.16</v>
      </c>
      <c r="D108" s="1">
        <f>'PR-RAS'!E112</f>
        <v>12651693.41</v>
      </c>
      <c r="E108" s="1">
        <v>0</v>
      </c>
      <c r="F108" s="1">
        <v>0</v>
      </c>
      <c r="G108" s="2">
        <f t="shared" si="0"/>
        <v>3922626.5248600002</v>
      </c>
      <c r="H108" s="2">
        <f t="shared" si="1"/>
        <v>0.57000000029802322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11356674.16</v>
      </c>
      <c r="D113" s="1">
        <f>'PR-RAS'!E117</f>
        <v>12650013.41</v>
      </c>
      <c r="E113" s="1">
        <v>0</v>
      </c>
      <c r="F113" s="1">
        <v>0</v>
      </c>
      <c r="G113" s="2">
        <f t="shared" si="0"/>
        <v>4105550.5097600007</v>
      </c>
      <c r="H113" s="2">
        <f t="shared" si="1"/>
        <v>0.57000000029802322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1680</v>
      </c>
      <c r="E115" s="1">
        <v>0</v>
      </c>
      <c r="F115" s="1">
        <v>0</v>
      </c>
      <c r="G115" s="2">
        <f t="shared" si="0"/>
        <v>383.04</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8731234.1399999987</v>
      </c>
      <c r="D120" s="1">
        <f>'PR-RAS'!E124</f>
        <v>12528801.77</v>
      </c>
      <c r="E120" s="1">
        <v>0</v>
      </c>
      <c r="F120" s="1">
        <v>0</v>
      </c>
      <c r="G120" s="2">
        <f t="shared" si="0"/>
        <v>4020871.6839199997</v>
      </c>
      <c r="H120" s="2">
        <f t="shared" si="1"/>
        <v>0.36999999918043613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8444500.0199999996</v>
      </c>
      <c r="D121" s="1">
        <f>'PR-RAS'!E125</f>
        <v>12207351.16</v>
      </c>
      <c r="E121" s="1">
        <v>0</v>
      </c>
      <c r="F121" s="1">
        <v>0</v>
      </c>
      <c r="G121" s="2">
        <f t="shared" si="0"/>
        <v>3943104.2807999998</v>
      </c>
      <c r="H121" s="2">
        <f t="shared" si="1"/>
        <v>0.17999999970197678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1208402.74</v>
      </c>
      <c r="D122" s="1">
        <f>'PR-RAS'!E126</f>
        <v>1495589.26</v>
      </c>
      <c r="E122" s="1">
        <v>0</v>
      </c>
      <c r="F122" s="1">
        <v>0</v>
      </c>
      <c r="G122" s="2">
        <f t="shared" si="0"/>
        <v>508149.33245999995</v>
      </c>
      <c r="H122" s="2">
        <f t="shared" si="1"/>
        <v>0.52000000001862645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7236097.2800000003</v>
      </c>
      <c r="D123" s="1">
        <f>'PR-RAS'!E127</f>
        <v>10711761.9</v>
      </c>
      <c r="E123" s="1">
        <v>0</v>
      </c>
      <c r="F123" s="1">
        <v>0</v>
      </c>
      <c r="G123" s="2">
        <f t="shared" si="0"/>
        <v>3496473.7717600004</v>
      </c>
      <c r="H123" s="2">
        <f t="shared" si="1"/>
        <v>0.37999999988824129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286734.12</v>
      </c>
      <c r="D124" s="1">
        <f>'PR-RAS'!E128</f>
        <v>321450.61</v>
      </c>
      <c r="E124" s="1">
        <v>0</v>
      </c>
      <c r="F124" s="1">
        <v>0</v>
      </c>
      <c r="G124" s="2">
        <f t="shared" si="0"/>
        <v>114345.14681999999</v>
      </c>
      <c r="H124" s="2">
        <f t="shared" si="1"/>
        <v>0.51000000000931323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160308.09</v>
      </c>
      <c r="D125" s="1">
        <f>'PR-RAS'!E129</f>
        <v>188801.88</v>
      </c>
      <c r="E125" s="1">
        <v>0</v>
      </c>
      <c r="F125" s="1">
        <v>0</v>
      </c>
      <c r="G125" s="2">
        <f t="shared" si="0"/>
        <v>66701.069399999993</v>
      </c>
      <c r="H125" s="2">
        <f t="shared" si="1"/>
        <v>0.20999999999185093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126426.03</v>
      </c>
      <c r="D126" s="1">
        <f>'PR-RAS'!E130</f>
        <v>132648.73000000001</v>
      </c>
      <c r="E126" s="1">
        <v>0</v>
      </c>
      <c r="F126" s="1">
        <v>0</v>
      </c>
      <c r="G126" s="2">
        <f t="shared" si="0"/>
        <v>48965.436249999999</v>
      </c>
      <c r="H126" s="2">
        <f t="shared" si="1"/>
        <v>0.29999999998835847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71435691.549999997</v>
      </c>
      <c r="D129" s="1">
        <f>'PR-RAS'!E133</f>
        <v>86605623.650000006</v>
      </c>
      <c r="E129" s="1">
        <v>0</v>
      </c>
      <c r="F129" s="1">
        <v>0</v>
      </c>
      <c r="G129" s="2">
        <f t="shared" si="0"/>
        <v>31314808.172800004</v>
      </c>
      <c r="H129" s="2">
        <f t="shared" si="1"/>
        <v>0.79999999701976776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71435691.549999997</v>
      </c>
      <c r="D134" s="1">
        <f>'PR-RAS'!E138</f>
        <v>86605623.650000006</v>
      </c>
      <c r="E134" s="1">
        <v>0</v>
      </c>
      <c r="F134" s="1">
        <v>0</v>
      </c>
      <c r="G134" s="2">
        <f t="shared" si="0"/>
        <v>32538042.867050003</v>
      </c>
      <c r="H134" s="2">
        <f t="shared" si="1"/>
        <v>0.79999999701976776</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193716.9</v>
      </c>
      <c r="D135" s="1">
        <f>'PR-RAS'!E139</f>
        <v>173958.39</v>
      </c>
      <c r="E135" s="1">
        <v>0</v>
      </c>
      <c r="F135" s="1">
        <v>0</v>
      </c>
      <c r="G135" s="2">
        <f t="shared" si="0"/>
        <v>72578.913120000012</v>
      </c>
      <c r="H135" s="2">
        <f t="shared" si="1"/>
        <v>0.4900000000197906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410.06</v>
      </c>
      <c r="D136" s="1">
        <f>'PR-RAS'!E140</f>
        <v>0</v>
      </c>
      <c r="E136" s="1">
        <v>0</v>
      </c>
      <c r="F136" s="1">
        <v>0</v>
      </c>
      <c r="G136" s="2">
        <f t="shared" si="0"/>
        <v>55.358100000000007</v>
      </c>
      <c r="H136" s="2">
        <f t="shared" si="1"/>
        <v>6.0000000000002274E-2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410.06</v>
      </c>
      <c r="D144" s="1">
        <f>'PR-RAS'!E148</f>
        <v>0</v>
      </c>
      <c r="E144" s="1">
        <v>0</v>
      </c>
      <c r="F144" s="1">
        <v>0</v>
      </c>
      <c r="G144" s="2">
        <f t="shared" si="0"/>
        <v>58.638579999999997</v>
      </c>
      <c r="H144" s="2">
        <f t="shared" si="1"/>
        <v>6.0000000000002274E-2</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193306.84</v>
      </c>
      <c r="D146" s="1">
        <f>'PR-RAS'!E150</f>
        <v>173958.39</v>
      </c>
      <c r="E146" s="1">
        <v>0</v>
      </c>
      <c r="F146" s="1">
        <v>0</v>
      </c>
      <c r="G146" s="2">
        <f t="shared" si="0"/>
        <v>78477.424899999998</v>
      </c>
      <c r="H146" s="2">
        <f t="shared" si="1"/>
        <v>0.5500000000174623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200239682.10000002</v>
      </c>
      <c r="D147" s="1">
        <f>'PR-RAS'!E151</f>
        <v>227418289.69</v>
      </c>
      <c r="E147" s="1">
        <v>0</v>
      </c>
      <c r="F147" s="1">
        <v>0</v>
      </c>
      <c r="G147" s="2">
        <f t="shared" si="0"/>
        <v>95641134.176080003</v>
      </c>
      <c r="H147" s="2">
        <f t="shared" si="1"/>
        <v>0.4100000262260437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124379365.05000001</v>
      </c>
      <c r="D148" s="1">
        <f>'PR-RAS'!E152</f>
        <v>143477284.81999999</v>
      </c>
      <c r="E148" s="1">
        <v>0</v>
      </c>
      <c r="F148" s="1">
        <v>0</v>
      </c>
      <c r="G148" s="2">
        <f t="shared" si="0"/>
        <v>60466088.399429999</v>
      </c>
      <c r="H148" s="2">
        <f t="shared" si="1"/>
        <v>0.23000001907348633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103757361.58000001</v>
      </c>
      <c r="D149" s="1">
        <f>'PR-RAS'!E153</f>
        <v>119407317.04999998</v>
      </c>
      <c r="E149" s="1">
        <v>0</v>
      </c>
      <c r="F149" s="1">
        <v>0</v>
      </c>
      <c r="G149" s="2">
        <f t="shared" si="0"/>
        <v>50700655.360639989</v>
      </c>
      <c r="H149" s="2">
        <f t="shared" si="1"/>
        <v>0.46999996900558472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94073447.340000004</v>
      </c>
      <c r="D150" s="1">
        <f>'PR-RAS'!E154</f>
        <v>109394537.95999999</v>
      </c>
      <c r="E150" s="1">
        <v>0</v>
      </c>
      <c r="F150" s="1">
        <v>0</v>
      </c>
      <c r="G150" s="2">
        <f t="shared" si="0"/>
        <v>46616515.965739995</v>
      </c>
      <c r="H150" s="2">
        <f t="shared" si="1"/>
        <v>0.38000001013278961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3191.78</v>
      </c>
      <c r="D151" s="1">
        <f>'PR-RAS'!E155</f>
        <v>3187.46</v>
      </c>
      <c r="E151" s="1">
        <v>0</v>
      </c>
      <c r="F151" s="1">
        <v>0</v>
      </c>
      <c r="G151" s="2">
        <f t="shared" si="0"/>
        <v>1435.0050000000001</v>
      </c>
      <c r="H151" s="2">
        <f t="shared" si="1"/>
        <v>0.67999999999983629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4618434.9000000004</v>
      </c>
      <c r="D152" s="1">
        <f>'PR-RAS'!E156</f>
        <v>4441024.42</v>
      </c>
      <c r="E152" s="1">
        <v>0</v>
      </c>
      <c r="F152" s="1">
        <v>0</v>
      </c>
      <c r="G152" s="2">
        <f t="shared" si="0"/>
        <v>2038573.04474</v>
      </c>
      <c r="H152" s="2">
        <f t="shared" si="1"/>
        <v>0.51999999955296516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5062287.5599999996</v>
      </c>
      <c r="D153" s="1">
        <f>'PR-RAS'!E157</f>
        <v>5568567.21</v>
      </c>
      <c r="E153" s="1">
        <v>0</v>
      </c>
      <c r="F153" s="1">
        <v>0</v>
      </c>
      <c r="G153" s="2">
        <f t="shared" si="0"/>
        <v>2462312.14096</v>
      </c>
      <c r="H153" s="2">
        <f t="shared" si="1"/>
        <v>0.65000000037252903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5142662.5</v>
      </c>
      <c r="D154" s="1">
        <f>'PR-RAS'!E158</f>
        <v>6285533.4500000002</v>
      </c>
      <c r="E154" s="1">
        <v>0</v>
      </c>
      <c r="F154" s="1">
        <v>0</v>
      </c>
      <c r="G154" s="2">
        <f t="shared" si="0"/>
        <v>2710200.5981999999</v>
      </c>
      <c r="H154" s="2">
        <f t="shared" si="1"/>
        <v>0.95000000018626451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15479340.970000001</v>
      </c>
      <c r="D155" s="1">
        <f>'PR-RAS'!E159</f>
        <v>17784434.32</v>
      </c>
      <c r="E155" s="1">
        <v>0</v>
      </c>
      <c r="F155" s="1">
        <v>0</v>
      </c>
      <c r="G155" s="2">
        <f t="shared" si="0"/>
        <v>7861424.2799399998</v>
      </c>
      <c r="H155" s="2">
        <f t="shared" si="1"/>
        <v>0.34999999962747097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3441</v>
      </c>
      <c r="D156" s="1">
        <f>'PR-RAS'!E160</f>
        <v>986.93</v>
      </c>
      <c r="E156" s="1">
        <v>0</v>
      </c>
      <c r="F156" s="1">
        <v>0</v>
      </c>
      <c r="G156" s="2">
        <f t="shared" si="0"/>
        <v>839.30329999999992</v>
      </c>
      <c r="H156" s="2">
        <f t="shared" si="1"/>
        <v>7.0000000000050022E-2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15451682.5</v>
      </c>
      <c r="D157" s="1">
        <f>'PR-RAS'!E161</f>
        <v>17777960.48</v>
      </c>
      <c r="E157" s="1">
        <v>0</v>
      </c>
      <c r="F157" s="1">
        <v>0</v>
      </c>
      <c r="G157" s="2">
        <f t="shared" si="0"/>
        <v>7957186.1397599997</v>
      </c>
      <c r="H157" s="2">
        <f t="shared" si="1"/>
        <v>0.98000000044703484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24217.47</v>
      </c>
      <c r="D158" s="1">
        <f>'PR-RAS'!E162</f>
        <v>5486.91</v>
      </c>
      <c r="E158" s="1">
        <v>0</v>
      </c>
      <c r="F158" s="1">
        <v>0</v>
      </c>
      <c r="G158" s="2">
        <f t="shared" si="0"/>
        <v>5525.0325300000004</v>
      </c>
      <c r="H158" s="2">
        <f t="shared" si="1"/>
        <v>0.56000000000130967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64082478.780000009</v>
      </c>
      <c r="D159" s="1">
        <f>'PR-RAS'!E163</f>
        <v>72938255.700000003</v>
      </c>
      <c r="E159" s="1">
        <v>0</v>
      </c>
      <c r="F159" s="1">
        <v>0</v>
      </c>
      <c r="G159" s="2">
        <f t="shared" si="0"/>
        <v>33173520.44844</v>
      </c>
      <c r="H159" s="2">
        <f t="shared" si="1"/>
        <v>0.51999998837709427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6567414.6300000008</v>
      </c>
      <c r="D160" s="1">
        <f>'PR-RAS'!E164</f>
        <v>7415120.4700000007</v>
      </c>
      <c r="E160" s="1">
        <v>0</v>
      </c>
      <c r="F160" s="1">
        <v>0</v>
      </c>
      <c r="G160" s="2">
        <f t="shared" si="0"/>
        <v>3402227.23563</v>
      </c>
      <c r="H160" s="2">
        <f t="shared" si="1"/>
        <v>0.83999999985098839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768215.86</v>
      </c>
      <c r="D161" s="1">
        <f>'PR-RAS'!E165</f>
        <v>848975.82</v>
      </c>
      <c r="E161" s="1">
        <v>0</v>
      </c>
      <c r="F161" s="1">
        <v>0</v>
      </c>
      <c r="G161" s="2">
        <f t="shared" si="0"/>
        <v>394586.8</v>
      </c>
      <c r="H161" s="2">
        <f t="shared" si="1"/>
        <v>0.32000000006519258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5094328.82</v>
      </c>
      <c r="D162" s="1">
        <f>'PR-RAS'!E166</f>
        <v>5497320.8499999996</v>
      </c>
      <c r="E162" s="1">
        <v>0</v>
      </c>
      <c r="F162" s="1">
        <v>0</v>
      </c>
      <c r="G162" s="2">
        <f t="shared" si="0"/>
        <v>2590324.2537199999</v>
      </c>
      <c r="H162" s="2">
        <f t="shared" si="1"/>
        <v>0.33000000007450581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632008.36</v>
      </c>
      <c r="D163" s="1">
        <f>'PR-RAS'!E167</f>
        <v>967528.82</v>
      </c>
      <c r="E163" s="1">
        <v>0</v>
      </c>
      <c r="F163" s="1">
        <v>0</v>
      </c>
      <c r="G163" s="2">
        <f t="shared" si="0"/>
        <v>415864.69200000004</v>
      </c>
      <c r="H163" s="2">
        <f t="shared" si="1"/>
        <v>0.5400000000372529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72861.59</v>
      </c>
      <c r="D164" s="1">
        <f>'PR-RAS'!E168</f>
        <v>101294.98</v>
      </c>
      <c r="E164" s="1">
        <v>0</v>
      </c>
      <c r="F164" s="1">
        <v>0</v>
      </c>
      <c r="G164" s="2">
        <f t="shared" si="0"/>
        <v>44898.602650000001</v>
      </c>
      <c r="H164" s="2">
        <f t="shared" si="1"/>
        <v>0.430000000007567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35083136.600000001</v>
      </c>
      <c r="D165" s="1">
        <f>'PR-RAS'!E169</f>
        <v>38442083.910000004</v>
      </c>
      <c r="E165" s="1">
        <v>0</v>
      </c>
      <c r="F165" s="1">
        <v>0</v>
      </c>
      <c r="G165" s="2">
        <f t="shared" si="0"/>
        <v>18362637.924880002</v>
      </c>
      <c r="H165" s="2">
        <f t="shared" si="1"/>
        <v>0.48999999463558197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1917034.3</v>
      </c>
      <c r="D166" s="1">
        <f>'PR-RAS'!E170</f>
        <v>2319195.46</v>
      </c>
      <c r="E166" s="1">
        <v>0</v>
      </c>
      <c r="F166" s="1">
        <v>0</v>
      </c>
      <c r="G166" s="2">
        <f t="shared" si="0"/>
        <v>1081645.1613</v>
      </c>
      <c r="H166" s="2">
        <f t="shared" si="1"/>
        <v>0.76000000000931323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25610739.09</v>
      </c>
      <c r="D167" s="1">
        <f>'PR-RAS'!E171</f>
        <v>29293556.34</v>
      </c>
      <c r="E167" s="1">
        <v>0</v>
      </c>
      <c r="F167" s="1">
        <v>0</v>
      </c>
      <c r="G167" s="2">
        <f t="shared" si="0"/>
        <v>13976843.393820001</v>
      </c>
      <c r="H167" s="2">
        <f t="shared" si="1"/>
        <v>0.42999999970197678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6199258.8700000001</v>
      </c>
      <c r="D168" s="1">
        <f>'PR-RAS'!E172</f>
        <v>5121819.7</v>
      </c>
      <c r="E168" s="1">
        <v>0</v>
      </c>
      <c r="F168" s="1">
        <v>0</v>
      </c>
      <c r="G168" s="2">
        <f t="shared" si="0"/>
        <v>2745964.0110900002</v>
      </c>
      <c r="H168" s="2">
        <f t="shared" si="1"/>
        <v>0.42999999970197678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827797.82</v>
      </c>
      <c r="D169" s="1">
        <f>'PR-RAS'!E173</f>
        <v>996989.36</v>
      </c>
      <c r="E169" s="1">
        <v>0</v>
      </c>
      <c r="F169" s="1">
        <v>0</v>
      </c>
      <c r="G169" s="2">
        <f t="shared" si="0"/>
        <v>474058.45872000005</v>
      </c>
      <c r="H169" s="2">
        <f t="shared" si="1"/>
        <v>0.5400000000372529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397729.14</v>
      </c>
      <c r="D170" s="1">
        <f>'PR-RAS'!E174</f>
        <v>588275.69999999995</v>
      </c>
      <c r="E170" s="1">
        <v>0</v>
      </c>
      <c r="F170" s="1">
        <v>0</v>
      </c>
      <c r="G170" s="2">
        <f t="shared" si="0"/>
        <v>266053.41126000002</v>
      </c>
      <c r="H170" s="2">
        <f t="shared" si="1"/>
        <v>0.44000000006053597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130577.38</v>
      </c>
      <c r="D172" s="1">
        <f>'PR-RAS'!E176</f>
        <v>122247.35</v>
      </c>
      <c r="E172" s="1">
        <v>0</v>
      </c>
      <c r="F172" s="1">
        <v>0</v>
      </c>
      <c r="G172" s="2">
        <f t="shared" si="0"/>
        <v>64137.325680000009</v>
      </c>
      <c r="H172" s="2">
        <f t="shared" si="1"/>
        <v>0.73000000001047738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19022906.850000001</v>
      </c>
      <c r="D173" s="1">
        <f>'PR-RAS'!E177</f>
        <v>23765100.07</v>
      </c>
      <c r="E173" s="1">
        <v>0</v>
      </c>
      <c r="F173" s="1">
        <v>0</v>
      </c>
      <c r="G173" s="2">
        <f t="shared" si="0"/>
        <v>11447134.402279999</v>
      </c>
      <c r="H173" s="2">
        <f t="shared" si="1"/>
        <v>0.2199999988079071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1685535</v>
      </c>
      <c r="D174" s="1">
        <f>'PR-RAS'!E178</f>
        <v>1757690.4</v>
      </c>
      <c r="E174" s="1">
        <v>0</v>
      </c>
      <c r="F174" s="1">
        <v>0</v>
      </c>
      <c r="G174" s="2">
        <f t="shared" si="0"/>
        <v>899758.43339999986</v>
      </c>
      <c r="H174" s="2">
        <f t="shared" si="1"/>
        <v>0.39999999990686774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2527235.77</v>
      </c>
      <c r="D175" s="1">
        <f>'PR-RAS'!E179</f>
        <v>3274877.87</v>
      </c>
      <c r="E175" s="1">
        <v>0</v>
      </c>
      <c r="F175" s="1">
        <v>0</v>
      </c>
      <c r="G175" s="2">
        <f t="shared" si="0"/>
        <v>1579396.5227399999</v>
      </c>
      <c r="H175" s="2">
        <f t="shared" si="1"/>
        <v>0.35999999986961484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596376.38</v>
      </c>
      <c r="D176" s="1">
        <f>'PR-RAS'!E180</f>
        <v>567939.24</v>
      </c>
      <c r="E176" s="1">
        <v>0</v>
      </c>
      <c r="F176" s="1">
        <v>0</v>
      </c>
      <c r="G176" s="2">
        <f t="shared" si="0"/>
        <v>303144.60049999994</v>
      </c>
      <c r="H176" s="2">
        <f t="shared" si="1"/>
        <v>0.61999999999534339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1687078.52</v>
      </c>
      <c r="D177" s="1">
        <f>'PR-RAS'!E181</f>
        <v>2061390.19</v>
      </c>
      <c r="E177" s="1">
        <v>0</v>
      </c>
      <c r="F177" s="1">
        <v>0</v>
      </c>
      <c r="G177" s="2">
        <f t="shared" si="0"/>
        <v>1022535.1664</v>
      </c>
      <c r="H177" s="2">
        <f t="shared" si="1"/>
        <v>0.66999999992549419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4632636.17</v>
      </c>
      <c r="D178" s="1">
        <f>'PR-RAS'!E182</f>
        <v>5834602.6600000001</v>
      </c>
      <c r="E178" s="1">
        <v>0</v>
      </c>
      <c r="F178" s="1">
        <v>0</v>
      </c>
      <c r="G178" s="2">
        <f t="shared" si="0"/>
        <v>2885425.9437299999</v>
      </c>
      <c r="H178" s="2">
        <f t="shared" si="1"/>
        <v>0.50999999977648258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1966941.03</v>
      </c>
      <c r="D179" s="1">
        <f>'PR-RAS'!E183</f>
        <v>2203901.37</v>
      </c>
      <c r="E179" s="1">
        <v>0</v>
      </c>
      <c r="F179" s="1">
        <v>0</v>
      </c>
      <c r="G179" s="2">
        <f t="shared" si="0"/>
        <v>1134704.3910600001</v>
      </c>
      <c r="H179" s="2">
        <f t="shared" si="1"/>
        <v>0.40000000013969839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2960986.56</v>
      </c>
      <c r="D180" s="1">
        <f>'PR-RAS'!E184</f>
        <v>4816907.1399999997</v>
      </c>
      <c r="E180" s="1">
        <v>0</v>
      </c>
      <c r="F180" s="1">
        <v>0</v>
      </c>
      <c r="G180" s="2">
        <f t="shared" si="0"/>
        <v>2254469.35036</v>
      </c>
      <c r="H180" s="2">
        <f t="shared" si="1"/>
        <v>0.57999999960884452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946867.96</v>
      </c>
      <c r="D181" s="1">
        <f>'PR-RAS'!E185</f>
        <v>994068.22</v>
      </c>
      <c r="E181" s="1">
        <v>0</v>
      </c>
      <c r="F181" s="1">
        <v>0</v>
      </c>
      <c r="G181" s="2">
        <f t="shared" si="0"/>
        <v>528300.79200000002</v>
      </c>
      <c r="H181" s="2">
        <f t="shared" si="1"/>
        <v>0.26000000000931323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2019249.46</v>
      </c>
      <c r="D182" s="1">
        <f>'PR-RAS'!E186</f>
        <v>2253722.98</v>
      </c>
      <c r="E182" s="1">
        <v>0</v>
      </c>
      <c r="F182" s="1">
        <v>0</v>
      </c>
      <c r="G182" s="2">
        <f t="shared" si="0"/>
        <v>1181331.87102</v>
      </c>
      <c r="H182" s="2">
        <f t="shared" si="1"/>
        <v>0.47999999998137355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268855.45</v>
      </c>
      <c r="D183" s="1">
        <f>'PR-RAS'!E187</f>
        <v>281866.84000000003</v>
      </c>
      <c r="E183" s="1">
        <v>0</v>
      </c>
      <c r="F183" s="1">
        <v>0</v>
      </c>
      <c r="G183" s="2">
        <f t="shared" si="0"/>
        <v>151531.22166000001</v>
      </c>
      <c r="H183" s="2">
        <f t="shared" si="1"/>
        <v>0.60999999998603016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3140165.25</v>
      </c>
      <c r="D184" s="1">
        <f>'PR-RAS'!E188</f>
        <v>3034084.41</v>
      </c>
      <c r="E184" s="1">
        <v>0</v>
      </c>
      <c r="F184" s="1">
        <v>0</v>
      </c>
      <c r="G184" s="2">
        <f t="shared" si="0"/>
        <v>1685125.13481</v>
      </c>
      <c r="H184" s="2">
        <f t="shared" si="1"/>
        <v>0.66000000014901161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165096.79999999999</v>
      </c>
      <c r="D185" s="1">
        <f>'PR-RAS'!E189</f>
        <v>181400.41</v>
      </c>
      <c r="E185" s="1">
        <v>0</v>
      </c>
      <c r="F185" s="1">
        <v>0</v>
      </c>
      <c r="G185" s="2">
        <f t="shared" si="0"/>
        <v>97133.162079999995</v>
      </c>
      <c r="H185" s="2">
        <f t="shared" si="1"/>
        <v>0.61000000001513399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362264.61</v>
      </c>
      <c r="D186" s="1">
        <f>'PR-RAS'!E190</f>
        <v>366591.49</v>
      </c>
      <c r="E186" s="1">
        <v>0</v>
      </c>
      <c r="F186" s="1">
        <v>0</v>
      </c>
      <c r="G186" s="2">
        <f t="shared" si="0"/>
        <v>202657.80414999998</v>
      </c>
      <c r="H186" s="2">
        <f t="shared" si="1"/>
        <v>0.88000000000465661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167005.09</v>
      </c>
      <c r="D187" s="1">
        <f>'PR-RAS'!E191</f>
        <v>228030.74</v>
      </c>
      <c r="E187" s="1">
        <v>0</v>
      </c>
      <c r="F187" s="1">
        <v>0</v>
      </c>
      <c r="G187" s="2">
        <f t="shared" si="0"/>
        <v>115890.38201999999</v>
      </c>
      <c r="H187" s="2">
        <f t="shared" si="1"/>
        <v>0.35000000000582077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68762.14</v>
      </c>
      <c r="D188" s="1">
        <f>'PR-RAS'!E192</f>
        <v>79626.59</v>
      </c>
      <c r="E188" s="1">
        <v>0</v>
      </c>
      <c r="F188" s="1">
        <v>0</v>
      </c>
      <c r="G188" s="2">
        <f t="shared" si="0"/>
        <v>42638.864840000002</v>
      </c>
      <c r="H188" s="2">
        <f t="shared" si="1"/>
        <v>0.55000000000291038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287354.59999999998</v>
      </c>
      <c r="D189" s="1">
        <f>'PR-RAS'!E193</f>
        <v>255929.34</v>
      </c>
      <c r="E189" s="1">
        <v>0</v>
      </c>
      <c r="F189" s="1">
        <v>0</v>
      </c>
      <c r="G189" s="2">
        <f t="shared" si="0"/>
        <v>150252.09664</v>
      </c>
      <c r="H189" s="2">
        <f t="shared" si="1"/>
        <v>0.7400000000197906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409382.29</v>
      </c>
      <c r="D190" s="1">
        <f>'PR-RAS'!E194</f>
        <v>120267.21</v>
      </c>
      <c r="E190" s="1">
        <v>0</v>
      </c>
      <c r="F190" s="1">
        <v>0</v>
      </c>
      <c r="G190" s="2">
        <f t="shared" si="0"/>
        <v>122834.25818999999</v>
      </c>
      <c r="H190" s="2">
        <f t="shared" si="1"/>
        <v>0.49999999998544808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1680299.72</v>
      </c>
      <c r="D191" s="1">
        <f>'PR-RAS'!E195</f>
        <v>1802238.63</v>
      </c>
      <c r="E191" s="1">
        <v>0</v>
      </c>
      <c r="F191" s="1">
        <v>0</v>
      </c>
      <c r="G191" s="2">
        <f t="shared" si="0"/>
        <v>1004107.6261999999</v>
      </c>
      <c r="H191" s="2">
        <f t="shared" si="1"/>
        <v>0.65000000013969839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1318405.48</v>
      </c>
      <c r="D192" s="1">
        <f>'PR-RAS'!E196</f>
        <v>724539.33000000007</v>
      </c>
      <c r="E192" s="1">
        <v>0</v>
      </c>
      <c r="F192" s="1">
        <v>0</v>
      </c>
      <c r="G192" s="2">
        <f t="shared" si="0"/>
        <v>528589.47074000002</v>
      </c>
      <c r="H192" s="2">
        <f t="shared" si="1"/>
        <v>0.81000000005587935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197686.55</v>
      </c>
      <c r="D198" s="1">
        <f>'PR-RAS'!E202</f>
        <v>224890.87000000002</v>
      </c>
      <c r="E198" s="1">
        <v>0</v>
      </c>
      <c r="F198" s="1">
        <v>0</v>
      </c>
      <c r="G198" s="2">
        <f t="shared" si="0"/>
        <v>127551.25313000001</v>
      </c>
      <c r="H198" s="2">
        <f t="shared" si="1"/>
        <v>0.57999999998719431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32461.33</v>
      </c>
      <c r="D200" s="1">
        <f>'PR-RAS'!E204</f>
        <v>28371.599999999999</v>
      </c>
      <c r="E200" s="1">
        <v>0</v>
      </c>
      <c r="F200" s="1">
        <v>0</v>
      </c>
      <c r="G200" s="2">
        <f t="shared" si="0"/>
        <v>17751.70147</v>
      </c>
      <c r="H200" s="2">
        <f t="shared" si="1"/>
        <v>0.73000000000320142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165225.22</v>
      </c>
      <c r="D201" s="1">
        <f>'PR-RAS'!E205</f>
        <v>164572.17000000001</v>
      </c>
      <c r="E201" s="1">
        <v>0</v>
      </c>
      <c r="F201" s="1">
        <v>0</v>
      </c>
      <c r="G201" s="2">
        <f t="shared" si="0"/>
        <v>98873.912000000011</v>
      </c>
      <c r="H201" s="2">
        <f t="shared" si="1"/>
        <v>0.39000000001396984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31947.1</v>
      </c>
      <c r="E205" s="1">
        <v>0</v>
      </c>
      <c r="F205" s="1">
        <v>0</v>
      </c>
      <c r="G205" s="2">
        <f t="shared" si="0"/>
        <v>13034.416799999999</v>
      </c>
      <c r="H205" s="2">
        <f t="shared" si="1"/>
        <v>9.9999999998544808E-2</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1120718.93</v>
      </c>
      <c r="D206" s="1">
        <f>'PR-RAS'!E210</f>
        <v>499648.46</v>
      </c>
      <c r="E206" s="1">
        <v>0</v>
      </c>
      <c r="F206" s="1">
        <v>0</v>
      </c>
      <c r="G206" s="2">
        <f t="shared" si="0"/>
        <v>434603.24924999999</v>
      </c>
      <c r="H206" s="2">
        <f t="shared" si="1"/>
        <v>0.53000000008614734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158322.20000000001</v>
      </c>
      <c r="D207" s="1">
        <f>'PR-RAS'!E211</f>
        <v>151361.37</v>
      </c>
      <c r="E207" s="1">
        <v>0</v>
      </c>
      <c r="F207" s="1">
        <v>0</v>
      </c>
      <c r="G207" s="2">
        <f t="shared" si="0"/>
        <v>94975.257639999996</v>
      </c>
      <c r="H207" s="2">
        <f t="shared" si="1"/>
        <v>0.57000000000698492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4655.7700000000004</v>
      </c>
      <c r="D208" s="1">
        <f>'PR-RAS'!E212</f>
        <v>1499.59</v>
      </c>
      <c r="E208" s="1">
        <v>0</v>
      </c>
      <c r="F208" s="1">
        <v>0</v>
      </c>
      <c r="G208" s="2">
        <f t="shared" si="0"/>
        <v>1584.57465</v>
      </c>
      <c r="H208" s="2">
        <f t="shared" si="1"/>
        <v>0.6399999999996453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957012.71</v>
      </c>
      <c r="D209" s="1">
        <f>'PR-RAS'!E213</f>
        <v>346148.09</v>
      </c>
      <c r="E209" s="1">
        <v>0</v>
      </c>
      <c r="F209" s="1">
        <v>0</v>
      </c>
      <c r="G209" s="2">
        <f t="shared" si="0"/>
        <v>343056.24911999999</v>
      </c>
      <c r="H209" s="2">
        <f t="shared" si="1"/>
        <v>0.38000000006286427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728.25</v>
      </c>
      <c r="D210" s="1">
        <f>'PR-RAS'!E214</f>
        <v>639.41</v>
      </c>
      <c r="E210" s="1">
        <v>0</v>
      </c>
      <c r="F210" s="1">
        <v>0</v>
      </c>
      <c r="G210" s="2">
        <f t="shared" si="0"/>
        <v>419.47762999999998</v>
      </c>
      <c r="H210" s="2">
        <f t="shared" si="1"/>
        <v>0.65999999999996817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1201634.78</v>
      </c>
      <c r="D211" s="1">
        <f>'PR-RAS'!E215</f>
        <v>1095852.18</v>
      </c>
      <c r="E211" s="1">
        <v>0</v>
      </c>
      <c r="F211" s="1">
        <v>0</v>
      </c>
      <c r="G211" s="2">
        <f t="shared" si="0"/>
        <v>712601.21939999994</v>
      </c>
      <c r="H211" s="2">
        <f t="shared" si="1"/>
        <v>0.39999999990686774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43496.24</v>
      </c>
      <c r="D212" s="1">
        <f>'PR-RAS'!E216</f>
        <v>47362.26</v>
      </c>
      <c r="E212" s="1">
        <v>0</v>
      </c>
      <c r="F212" s="1">
        <v>0</v>
      </c>
      <c r="G212" s="2">
        <f t="shared" si="0"/>
        <v>29164.58036</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43496.24</v>
      </c>
      <c r="D214" s="1">
        <f>'PR-RAS'!E218</f>
        <v>47362.26</v>
      </c>
      <c r="E214" s="1">
        <v>0</v>
      </c>
      <c r="F214" s="1">
        <v>0</v>
      </c>
      <c r="G214" s="2">
        <f t="shared" si="0"/>
        <v>29441.02188</v>
      </c>
      <c r="H214" s="2">
        <f t="shared" si="1"/>
        <v>0.5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1034710.7</v>
      </c>
      <c r="D215" s="1">
        <f>'PR-RAS'!E219</f>
        <v>996279.52</v>
      </c>
      <c r="E215" s="1">
        <v>0</v>
      </c>
      <c r="F215" s="1">
        <v>0</v>
      </c>
      <c r="G215" s="2">
        <f t="shared" si="0"/>
        <v>647835.72435999999</v>
      </c>
      <c r="H215" s="2">
        <f t="shared" si="1"/>
        <v>0.78000000002793968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178255.74</v>
      </c>
      <c r="D217" s="1">
        <f>'PR-RAS'!E221</f>
        <v>213743.76</v>
      </c>
      <c r="E217" s="1">
        <v>0</v>
      </c>
      <c r="F217" s="1">
        <v>0</v>
      </c>
      <c r="G217" s="2">
        <f t="shared" si="0"/>
        <v>130840.54416</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856454.96</v>
      </c>
      <c r="D218" s="1">
        <f>'PR-RAS'!E222</f>
        <v>782535.76</v>
      </c>
      <c r="E218" s="1">
        <v>0</v>
      </c>
      <c r="F218" s="1">
        <v>0</v>
      </c>
      <c r="G218" s="2">
        <f t="shared" si="0"/>
        <v>525471.24615999998</v>
      </c>
      <c r="H218" s="2">
        <f t="shared" si="1"/>
        <v>0.28000000002793968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123427.84</v>
      </c>
      <c r="D219" s="1">
        <f>'PR-RAS'!E223</f>
        <v>52210.400000000001</v>
      </c>
      <c r="E219" s="1">
        <v>0</v>
      </c>
      <c r="F219" s="1">
        <v>0</v>
      </c>
      <c r="G219" s="2">
        <f t="shared" si="0"/>
        <v>49671.003520000006</v>
      </c>
      <c r="H219" s="2">
        <f t="shared" si="1"/>
        <v>0.56000000000494765</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1293498.77</v>
      </c>
      <c r="D220" s="1">
        <f>'PR-RAS'!E224</f>
        <v>2205631.4200000004</v>
      </c>
      <c r="E220" s="1">
        <v>0</v>
      </c>
      <c r="F220" s="1">
        <v>0</v>
      </c>
      <c r="G220" s="2">
        <f t="shared" si="0"/>
        <v>1249342.7925900002</v>
      </c>
      <c r="H220" s="2">
        <f t="shared" si="1"/>
        <v>0.65000000037252903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32907.06</v>
      </c>
      <c r="E221" s="1">
        <v>0</v>
      </c>
      <c r="F221" s="1">
        <v>0</v>
      </c>
      <c r="G221" s="2">
        <f t="shared" si="0"/>
        <v>14479.106399999999</v>
      </c>
      <c r="H221" s="2">
        <f t="shared" si="1"/>
        <v>5.9999999997671694E-2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32907.06</v>
      </c>
      <c r="E222" s="1">
        <v>0</v>
      </c>
      <c r="F222" s="1">
        <v>0</v>
      </c>
      <c r="G222" s="2">
        <f t="shared" si="0"/>
        <v>14544.92052</v>
      </c>
      <c r="H222" s="2">
        <f t="shared" si="1"/>
        <v>5.9999999997671694E-2</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76041.55</v>
      </c>
      <c r="D224" s="1">
        <f>'PR-RAS'!E228</f>
        <v>33059.24</v>
      </c>
      <c r="E224" s="1">
        <v>0</v>
      </c>
      <c r="F224" s="1">
        <v>0</v>
      </c>
      <c r="G224" s="2">
        <f t="shared" si="0"/>
        <v>31701.686689999999</v>
      </c>
      <c r="H224" s="2">
        <f t="shared" si="1"/>
        <v>0.68999999999505235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76041.55</v>
      </c>
      <c r="D225" s="1">
        <f>'PR-RAS'!E229</f>
        <v>33059.24</v>
      </c>
      <c r="E225" s="1">
        <v>0</v>
      </c>
      <c r="F225" s="1">
        <v>0</v>
      </c>
      <c r="G225" s="2">
        <f t="shared" si="0"/>
        <v>31843.846720000001</v>
      </c>
      <c r="H225" s="2">
        <f t="shared" si="1"/>
        <v>0.68999999999505235</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637510.71</v>
      </c>
      <c r="D227" s="1">
        <f>'PR-RAS'!E231</f>
        <v>1907800.2</v>
      </c>
      <c r="E227" s="1">
        <v>0</v>
      </c>
      <c r="F227" s="1">
        <v>0</v>
      </c>
      <c r="G227" s="2">
        <f t="shared" si="0"/>
        <v>1006403.1108599999</v>
      </c>
      <c r="H227" s="2">
        <f t="shared" si="1"/>
        <v>0.48999999999068677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552929.86</v>
      </c>
      <c r="D228" s="1">
        <f>'PR-RAS'!E232</f>
        <v>14895.04</v>
      </c>
      <c r="E228" s="1">
        <v>0</v>
      </c>
      <c r="F228" s="1">
        <v>0</v>
      </c>
      <c r="G228" s="2">
        <f t="shared" si="0"/>
        <v>132277.42637999999</v>
      </c>
      <c r="H228" s="2">
        <f t="shared" si="1"/>
        <v>0.18000000001484295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84580.85</v>
      </c>
      <c r="D229" s="1">
        <f>'PR-RAS'!E233</f>
        <v>1892905.16</v>
      </c>
      <c r="E229" s="1">
        <v>0</v>
      </c>
      <c r="F229" s="1">
        <v>0</v>
      </c>
      <c r="G229" s="2">
        <f t="shared" si="0"/>
        <v>882449.18676000007</v>
      </c>
      <c r="H229" s="2">
        <f t="shared" si="1"/>
        <v>0.3099999999103602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482505.72000000003</v>
      </c>
      <c r="D232" s="1">
        <f>'PR-RAS'!E236</f>
        <v>160414.22</v>
      </c>
      <c r="E232" s="1">
        <v>0</v>
      </c>
      <c r="F232" s="1">
        <v>0</v>
      </c>
      <c r="G232" s="2">
        <f t="shared" si="0"/>
        <v>185570.19096000001</v>
      </c>
      <c r="H232" s="2">
        <f t="shared" si="1"/>
        <v>0.49999999997089617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469233.44</v>
      </c>
      <c r="D233" s="1">
        <f>'PR-RAS'!E237</f>
        <v>144108.22</v>
      </c>
      <c r="E233" s="1">
        <v>0</v>
      </c>
      <c r="F233" s="1">
        <v>0</v>
      </c>
      <c r="G233" s="2">
        <f t="shared" si="0"/>
        <v>175728.37216</v>
      </c>
      <c r="H233" s="2">
        <f t="shared" si="1"/>
        <v>0.66000000000349246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13272.28</v>
      </c>
      <c r="D234" s="1">
        <f>'PR-RAS'!E238</f>
        <v>16306</v>
      </c>
      <c r="E234" s="1">
        <v>0</v>
      </c>
      <c r="F234" s="1">
        <v>0</v>
      </c>
      <c r="G234" s="2">
        <f t="shared" si="0"/>
        <v>10691.03724</v>
      </c>
      <c r="H234" s="2">
        <f t="shared" si="1"/>
        <v>0.28000000000065484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97440.79</v>
      </c>
      <c r="D240" s="1">
        <f>'PR-RAS'!E244</f>
        <v>71450.7</v>
      </c>
      <c r="E240" s="1">
        <v>0</v>
      </c>
      <c r="F240" s="1">
        <v>0</v>
      </c>
      <c r="G240" s="2">
        <f t="shared" si="0"/>
        <v>57441.783409999996</v>
      </c>
      <c r="H240" s="2">
        <f t="shared" si="1"/>
        <v>0.51000000000931323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97440.79</v>
      </c>
      <c r="D241" s="1">
        <f>'PR-RAS'!E245</f>
        <v>71450.7</v>
      </c>
      <c r="E241" s="1">
        <v>0</v>
      </c>
      <c r="F241" s="1">
        <v>0</v>
      </c>
      <c r="G241" s="2">
        <f t="shared" si="0"/>
        <v>57682.125599999999</v>
      </c>
      <c r="H241" s="2">
        <f t="shared" si="1"/>
        <v>0.51000000000931323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4871698.05</v>
      </c>
      <c r="D248" s="1">
        <f>'PR-RAS'!E252</f>
        <v>5357281.24</v>
      </c>
      <c r="E248" s="1">
        <v>0</v>
      </c>
      <c r="F248" s="1">
        <v>0</v>
      </c>
      <c r="G248" s="2">
        <f t="shared" si="0"/>
        <v>3849806.35091</v>
      </c>
      <c r="H248" s="2">
        <f t="shared" si="1"/>
        <v>0.2900000000372529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4871698.05</v>
      </c>
      <c r="D255" s="1">
        <f>'PR-RAS'!E259</f>
        <v>5357281.24</v>
      </c>
      <c r="E255" s="1">
        <v>0</v>
      </c>
      <c r="F255" s="1">
        <v>0</v>
      </c>
      <c r="G255" s="2">
        <f t="shared" si="0"/>
        <v>3958910.1746200002</v>
      </c>
      <c r="H255" s="2">
        <f t="shared" si="1"/>
        <v>0.2900000000372529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392097.51</v>
      </c>
      <c r="D256" s="1">
        <f>'PR-RAS'!E260</f>
        <v>507593.91</v>
      </c>
      <c r="E256" s="1">
        <v>0</v>
      </c>
      <c r="F256" s="1">
        <v>0</v>
      </c>
      <c r="G256" s="2">
        <f t="shared" si="0"/>
        <v>358857.75915</v>
      </c>
      <c r="H256" s="2">
        <f t="shared" si="1"/>
        <v>0.58000000001629815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4479600.54</v>
      </c>
      <c r="D257" s="1">
        <f>'PR-RAS'!E261</f>
        <v>4849687.33</v>
      </c>
      <c r="E257" s="1">
        <v>0</v>
      </c>
      <c r="F257" s="1">
        <v>0</v>
      </c>
      <c r="G257" s="2">
        <f t="shared" si="0"/>
        <v>3629817.6511999997</v>
      </c>
      <c r="H257" s="2">
        <f t="shared" si="1"/>
        <v>0.7900000000372529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3092601.19</v>
      </c>
      <c r="D259" s="1">
        <f>'PR-RAS'!E263</f>
        <v>1619445</v>
      </c>
      <c r="E259" s="1">
        <v>0</v>
      </c>
      <c r="F259" s="1">
        <v>0</v>
      </c>
      <c r="G259" s="2">
        <f t="shared" si="0"/>
        <v>1633524.7270199999</v>
      </c>
      <c r="H259" s="2">
        <f t="shared" si="1"/>
        <v>0.18999999994412065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1234539.8400000001</v>
      </c>
      <c r="D260" s="1">
        <f>'PR-RAS'!E264</f>
        <v>1577463.71</v>
      </c>
      <c r="E260" s="1">
        <v>0</v>
      </c>
      <c r="F260" s="1">
        <v>0</v>
      </c>
      <c r="G260" s="2">
        <f t="shared" si="0"/>
        <v>1136872.02034</v>
      </c>
      <c r="H260" s="2">
        <f t="shared" si="1"/>
        <v>0.44999999995343387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1147942.3500000001</v>
      </c>
      <c r="D261" s="1">
        <f>'PR-RAS'!E265</f>
        <v>1440793.14</v>
      </c>
      <c r="E261" s="1">
        <v>0</v>
      </c>
      <c r="F261" s="1">
        <v>0</v>
      </c>
      <c r="G261" s="2">
        <f t="shared" si="0"/>
        <v>1047677.4438</v>
      </c>
      <c r="H261" s="2">
        <f t="shared" si="1"/>
        <v>0.48999999999068677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976.52</v>
      </c>
      <c r="D262" s="1">
        <f>'PR-RAS'!E266</f>
        <v>29851.81</v>
      </c>
      <c r="E262" s="1">
        <v>0</v>
      </c>
      <c r="F262" s="1">
        <v>0</v>
      </c>
      <c r="G262" s="2">
        <f t="shared" si="0"/>
        <v>15837.516540000001</v>
      </c>
      <c r="H262" s="2">
        <f t="shared" si="1"/>
        <v>0.66999999999870852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85620.97</v>
      </c>
      <c r="D263" s="1">
        <f>'PR-RAS'!E267</f>
        <v>106818.76</v>
      </c>
      <c r="E263" s="1">
        <v>0</v>
      </c>
      <c r="F263" s="1">
        <v>0</v>
      </c>
      <c r="G263" s="2">
        <f t="shared" si="0"/>
        <v>78405.72438</v>
      </c>
      <c r="H263" s="2">
        <f t="shared" si="1"/>
        <v>0.27000000000407454</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53484.639999999999</v>
      </c>
      <c r="D264" s="1">
        <f>'PR-RAS'!E268</f>
        <v>16874.810000000001</v>
      </c>
      <c r="E264" s="1">
        <v>0</v>
      </c>
      <c r="F264" s="1">
        <v>0</v>
      </c>
      <c r="G264" s="2">
        <f t="shared" si="0"/>
        <v>22942.610380000002</v>
      </c>
      <c r="H264" s="2">
        <f t="shared" si="1"/>
        <v>0.5499999999992724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53484.639999999999</v>
      </c>
      <c r="D265" s="1">
        <f>'PR-RAS'!E269</f>
        <v>16874.810000000001</v>
      </c>
      <c r="E265" s="1">
        <v>0</v>
      </c>
      <c r="F265" s="1">
        <v>0</v>
      </c>
      <c r="G265" s="2">
        <f t="shared" ref="G265:G521" si="8">(B265/1000)*(C265*1+D265*2)</f>
        <v>23029.844640000003</v>
      </c>
      <c r="H265" s="2">
        <f t="shared" ref="H265:H521" si="9">ABS(C265-ROUND(C265,0))+ABS(D265-ROUND(D265,0))</f>
        <v>0.5499999999992724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1791304.43</v>
      </c>
      <c r="D269" s="1">
        <f>'PR-RAS'!E273</f>
        <v>25106.48</v>
      </c>
      <c r="E269" s="1">
        <v>0</v>
      </c>
      <c r="F269" s="1">
        <v>0</v>
      </c>
      <c r="G269" s="2">
        <f t="shared" si="8"/>
        <v>493526.66051999998</v>
      </c>
      <c r="H269" s="2">
        <f t="shared" si="9"/>
        <v>0.90999999993437086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1788068.51</v>
      </c>
      <c r="D270" s="1">
        <f>'PR-RAS'!E274</f>
        <v>24136.48</v>
      </c>
      <c r="E270" s="1">
        <v>0</v>
      </c>
      <c r="F270" s="1">
        <v>0</v>
      </c>
      <c r="G270" s="2">
        <f t="shared" si="8"/>
        <v>493975.85543</v>
      </c>
      <c r="H270" s="2">
        <f t="shared" si="9"/>
        <v>0.96999999999025022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3235.92</v>
      </c>
      <c r="D273" s="1">
        <f>'PR-RAS'!E277</f>
        <v>0</v>
      </c>
      <c r="E273" s="1">
        <v>0</v>
      </c>
      <c r="F273" s="1">
        <v>0</v>
      </c>
      <c r="G273" s="2">
        <f t="shared" si="8"/>
        <v>880.17024000000004</v>
      </c>
      <c r="H273" s="2">
        <f t="shared" si="9"/>
        <v>7.999999999992724E-2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970</v>
      </c>
      <c r="E274" s="1">
        <v>0</v>
      </c>
      <c r="F274" s="1">
        <v>0</v>
      </c>
      <c r="G274" s="2">
        <f t="shared" si="8"/>
        <v>529.62</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13272.28</v>
      </c>
      <c r="D275" s="1">
        <f>'PR-RAS'!E279</f>
        <v>0</v>
      </c>
      <c r="E275" s="1">
        <v>0</v>
      </c>
      <c r="F275" s="1">
        <v>0</v>
      </c>
      <c r="G275" s="2">
        <f t="shared" si="8"/>
        <v>3636.6047200000003</v>
      </c>
      <c r="H275" s="2">
        <f t="shared" si="9"/>
        <v>0.28000000000065484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13272.28</v>
      </c>
      <c r="D276" s="1">
        <f>'PR-RAS'!E280</f>
        <v>0</v>
      </c>
      <c r="E276" s="1">
        <v>0</v>
      </c>
      <c r="F276" s="1">
        <v>0</v>
      </c>
      <c r="G276" s="2">
        <f t="shared" si="8"/>
        <v>3649.8770000000004</v>
      </c>
      <c r="H276" s="2">
        <f t="shared" si="9"/>
        <v>0.28000000000065484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2224.8200000000002</v>
      </c>
      <c r="D281" s="1">
        <f>'PR-RAS'!E285</f>
        <v>3372.11</v>
      </c>
      <c r="E281" s="1">
        <v>0</v>
      </c>
      <c r="F281" s="1">
        <v>0</v>
      </c>
      <c r="G281" s="2">
        <f t="shared" si="8"/>
        <v>2511.3312000000005</v>
      </c>
      <c r="H281" s="2">
        <f t="shared" si="9"/>
        <v>0.28999999999996362</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3372.11</v>
      </c>
      <c r="D282" s="1">
        <f>'PR-RAS'!E286</f>
        <v>4756.1899999999996</v>
      </c>
      <c r="E282" s="1">
        <v>0</v>
      </c>
      <c r="F282" s="1">
        <v>0</v>
      </c>
      <c r="G282" s="2">
        <f t="shared" si="8"/>
        <v>3620.5416900000005</v>
      </c>
      <c r="H282" s="2">
        <f t="shared" si="9"/>
        <v>0.29999999999972715</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1147.29</v>
      </c>
      <c r="D283" s="1">
        <f>'PR-RAS'!E287</f>
        <v>1384.0799999999995</v>
      </c>
      <c r="E283" s="1">
        <v>0</v>
      </c>
      <c r="F283" s="1">
        <v>0</v>
      </c>
      <c r="G283" s="2">
        <f t="shared" si="8"/>
        <v>1104.1568999999995</v>
      </c>
      <c r="H283" s="2">
        <f t="shared" si="9"/>
        <v>0.36999999999943611</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200238534.81000003</v>
      </c>
      <c r="D285" s="1">
        <f>'PR-RAS'!E289</f>
        <v>227416905.60999998</v>
      </c>
      <c r="E285" s="1">
        <v>0</v>
      </c>
      <c r="F285" s="1">
        <v>0</v>
      </c>
      <c r="G285" s="2">
        <f t="shared" si="8"/>
        <v>186040546.27251998</v>
      </c>
      <c r="H285" s="2">
        <f t="shared" si="9"/>
        <v>0.57999998331069946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21616965.389999926</v>
      </c>
      <c r="D286" s="1">
        <f>'PR-RAS'!E290</f>
        <v>34758482.540000021</v>
      </c>
      <c r="E286" s="1">
        <v>0</v>
      </c>
      <c r="F286" s="1">
        <v>0</v>
      </c>
      <c r="G286" s="2">
        <f t="shared" si="8"/>
        <v>25973170.183949988</v>
      </c>
      <c r="H286" s="2">
        <f t="shared" si="9"/>
        <v>0.84999990463256836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34778210.649999999</v>
      </c>
      <c r="D289" s="1">
        <f>'PR-RAS'!E293</f>
        <v>42405094.140000001</v>
      </c>
      <c r="E289" s="1">
        <v>0</v>
      </c>
      <c r="F289" s="1">
        <v>0</v>
      </c>
      <c r="G289" s="2">
        <f t="shared" si="8"/>
        <v>34441458.891839996</v>
      </c>
      <c r="H289" s="2">
        <f t="shared" si="9"/>
        <v>0.49000000208616257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10539175.49</v>
      </c>
      <c r="D290" s="1">
        <f>'PR-RAS'!E294</f>
        <v>8170627.9000000004</v>
      </c>
      <c r="E290" s="1">
        <v>0</v>
      </c>
      <c r="F290" s="1">
        <v>0</v>
      </c>
      <c r="G290" s="2">
        <f t="shared" si="8"/>
        <v>7768444.6428099992</v>
      </c>
      <c r="H290" s="2">
        <f t="shared" si="9"/>
        <v>0.58999999985098839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3047635.24</v>
      </c>
      <c r="D291" s="1">
        <f>'PR-RAS'!E295</f>
        <v>1596416.84</v>
      </c>
      <c r="E291" s="1">
        <v>0</v>
      </c>
      <c r="F291" s="1">
        <v>0</v>
      </c>
      <c r="G291" s="2">
        <f t="shared" si="8"/>
        <v>1809735.9867999998</v>
      </c>
      <c r="H291" s="2">
        <f t="shared" si="9"/>
        <v>0.40000000013969839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6258220.5800000001</v>
      </c>
      <c r="D292" s="1">
        <f>'PR-RAS'!E296</f>
        <v>4695975.53</v>
      </c>
      <c r="E292" s="1">
        <v>0</v>
      </c>
      <c r="F292" s="1">
        <v>0</v>
      </c>
      <c r="G292" s="2">
        <f t="shared" si="8"/>
        <v>4554199.9472399997</v>
      </c>
      <c r="H292" s="2">
        <f t="shared" si="9"/>
        <v>0.88999999966472387</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75120.87</v>
      </c>
      <c r="D293" s="1">
        <f>'PR-RAS'!E298</f>
        <v>38812.15</v>
      </c>
      <c r="E293" s="1">
        <v>0</v>
      </c>
      <c r="F293" s="1">
        <v>0</v>
      </c>
      <c r="G293" s="2">
        <f t="shared" si="8"/>
        <v>44601.589639999991</v>
      </c>
      <c r="H293" s="2">
        <f t="shared" si="9"/>
        <v>0.2800000000061118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514.09</v>
      </c>
      <c r="D294" s="1">
        <f>'PR-RAS'!E299</f>
        <v>199.24</v>
      </c>
      <c r="E294" s="1">
        <v>0</v>
      </c>
      <c r="F294" s="1">
        <v>0</v>
      </c>
      <c r="G294" s="2">
        <f t="shared" si="8"/>
        <v>267.38301000000001</v>
      </c>
      <c r="H294" s="2">
        <f t="shared" si="9"/>
        <v>0.33000000000004093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514.09</v>
      </c>
      <c r="D295" s="1">
        <f>'PR-RAS'!E300</f>
        <v>199.24</v>
      </c>
      <c r="E295" s="1">
        <v>0</v>
      </c>
      <c r="F295" s="1">
        <v>0</v>
      </c>
      <c r="G295" s="2">
        <f t="shared" si="8"/>
        <v>268.29557999999997</v>
      </c>
      <c r="H295" s="2">
        <f t="shared" si="9"/>
        <v>0.33000000000004093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514.09</v>
      </c>
      <c r="D296" s="1">
        <f>'PR-RAS'!E301</f>
        <v>199.24</v>
      </c>
      <c r="E296" s="1">
        <v>0</v>
      </c>
      <c r="F296" s="1">
        <v>0</v>
      </c>
      <c r="G296" s="2">
        <f t="shared" si="8"/>
        <v>269.20814999999999</v>
      </c>
      <c r="H296" s="2">
        <f t="shared" si="9"/>
        <v>0.33000000000004093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74606.78</v>
      </c>
      <c r="D306" s="1">
        <f>'PR-RAS'!E311</f>
        <v>38612.910000000003</v>
      </c>
      <c r="E306" s="1">
        <v>0</v>
      </c>
      <c r="F306" s="1">
        <v>0</v>
      </c>
      <c r="G306" s="2">
        <f t="shared" si="8"/>
        <v>46308.942999999999</v>
      </c>
      <c r="H306" s="2">
        <f t="shared" si="9"/>
        <v>0.30999999999767169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34590.36</v>
      </c>
      <c r="D307" s="1">
        <f>'PR-RAS'!E312</f>
        <v>9346.1200000000008</v>
      </c>
      <c r="E307" s="1">
        <v>0</v>
      </c>
      <c r="F307" s="1">
        <v>0</v>
      </c>
      <c r="G307" s="2">
        <f t="shared" si="8"/>
        <v>16304.475600000002</v>
      </c>
      <c r="H307" s="2">
        <f t="shared" si="9"/>
        <v>0.48000000000138243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34590.36</v>
      </c>
      <c r="D308" s="1">
        <f>'PR-RAS'!E313</f>
        <v>9346.1200000000008</v>
      </c>
      <c r="E308" s="1">
        <v>0</v>
      </c>
      <c r="F308" s="1">
        <v>0</v>
      </c>
      <c r="G308" s="2">
        <f t="shared" si="8"/>
        <v>16357.758200000002</v>
      </c>
      <c r="H308" s="2">
        <f t="shared" si="9"/>
        <v>0.48000000000138243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27332.5</v>
      </c>
      <c r="D312" s="1">
        <f>'PR-RAS'!E317</f>
        <v>13320.45</v>
      </c>
      <c r="E312" s="1">
        <v>0</v>
      </c>
      <c r="F312" s="1">
        <v>0</v>
      </c>
      <c r="G312" s="2">
        <f t="shared" si="8"/>
        <v>16785.7274</v>
      </c>
      <c r="H312" s="2">
        <f t="shared" si="9"/>
        <v>0.9500000000007276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1029.6199999999999</v>
      </c>
      <c r="D313" s="1">
        <f>'PR-RAS'!E318</f>
        <v>1774.36</v>
      </c>
      <c r="E313" s="1">
        <v>0</v>
      </c>
      <c r="F313" s="1">
        <v>0</v>
      </c>
      <c r="G313" s="2">
        <f t="shared" si="8"/>
        <v>1428.44208</v>
      </c>
      <c r="H313" s="2">
        <f t="shared" si="9"/>
        <v>0.74000000000000909</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46.32</v>
      </c>
      <c r="D314" s="1">
        <f>'PR-RAS'!E319</f>
        <v>120.28</v>
      </c>
      <c r="E314" s="1">
        <v>0</v>
      </c>
      <c r="F314" s="1">
        <v>0</v>
      </c>
      <c r="G314" s="2">
        <f t="shared" si="8"/>
        <v>89.793440000000004</v>
      </c>
      <c r="H314" s="2">
        <f t="shared" si="9"/>
        <v>0.60000000000000142</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5474.82</v>
      </c>
      <c r="D315" s="1">
        <f>'PR-RAS'!E320</f>
        <v>5474.81</v>
      </c>
      <c r="E315" s="1">
        <v>0</v>
      </c>
      <c r="F315" s="1">
        <v>0</v>
      </c>
      <c r="G315" s="2">
        <f t="shared" si="8"/>
        <v>5157.2741600000008</v>
      </c>
      <c r="H315" s="2">
        <f t="shared" si="9"/>
        <v>0.36999999999989086</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20781.740000000002</v>
      </c>
      <c r="D319" s="1">
        <f>'PR-RAS'!E324</f>
        <v>5951</v>
      </c>
      <c r="E319" s="1">
        <v>0</v>
      </c>
      <c r="F319" s="1">
        <v>0</v>
      </c>
      <c r="G319" s="2">
        <f t="shared" si="8"/>
        <v>10393.429320000001</v>
      </c>
      <c r="H319" s="2">
        <f t="shared" si="9"/>
        <v>0.25999999999839929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8303.4</v>
      </c>
      <c r="D321" s="1">
        <f>'PR-RAS'!E326</f>
        <v>6006.25</v>
      </c>
      <c r="E321" s="1">
        <v>0</v>
      </c>
      <c r="F321" s="1">
        <v>0</v>
      </c>
      <c r="G321" s="2">
        <f t="shared" si="8"/>
        <v>6501.0880000000006</v>
      </c>
      <c r="H321" s="2">
        <f t="shared" si="9"/>
        <v>0.6499999999996362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8303.4</v>
      </c>
      <c r="D322" s="1">
        <f>'PR-RAS'!E327</f>
        <v>6006.25</v>
      </c>
      <c r="E322" s="1">
        <v>0</v>
      </c>
      <c r="F322" s="1">
        <v>0</v>
      </c>
      <c r="G322" s="2">
        <f t="shared" si="8"/>
        <v>6521.4039000000002</v>
      </c>
      <c r="H322" s="2">
        <f t="shared" si="9"/>
        <v>0.6499999999996362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4380.5200000000004</v>
      </c>
      <c r="D331" s="1">
        <f>'PR-RAS'!E336</f>
        <v>9940.09</v>
      </c>
      <c r="E331" s="1">
        <v>0</v>
      </c>
      <c r="F331" s="1">
        <v>0</v>
      </c>
      <c r="G331" s="2">
        <f t="shared" si="8"/>
        <v>8006.0310000000009</v>
      </c>
      <c r="H331" s="2">
        <f t="shared" si="9"/>
        <v>0.56999999999970896</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4380.5200000000004</v>
      </c>
      <c r="D333" s="1">
        <f>'PR-RAS'!E338</f>
        <v>9940.09</v>
      </c>
      <c r="E333" s="1">
        <v>0</v>
      </c>
      <c r="F333" s="1">
        <v>0</v>
      </c>
      <c r="G333" s="2">
        <f t="shared" si="8"/>
        <v>8054.5524000000005</v>
      </c>
      <c r="H333" s="2">
        <f t="shared" si="9"/>
        <v>0.56999999999970896</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24551359.489999998</v>
      </c>
      <c r="D345" s="1">
        <f>'PR-RAS'!E350</f>
        <v>28110543.490000002</v>
      </c>
      <c r="E345" s="1">
        <v>0</v>
      </c>
      <c r="F345" s="1">
        <v>0</v>
      </c>
      <c r="G345" s="2">
        <f t="shared" si="8"/>
        <v>27785721.585679997</v>
      </c>
      <c r="H345" s="2">
        <f t="shared" si="9"/>
        <v>0.98000000044703484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1430678.1099999999</v>
      </c>
      <c r="D346" s="1">
        <f>'PR-RAS'!E351</f>
        <v>4139381.78</v>
      </c>
      <c r="E346" s="1">
        <v>0</v>
      </c>
      <c r="F346" s="1">
        <v>0</v>
      </c>
      <c r="G346" s="2">
        <f t="shared" si="8"/>
        <v>3349757.3761499999</v>
      </c>
      <c r="H346" s="2">
        <f t="shared" si="9"/>
        <v>0.33000000007450581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40197.21</v>
      </c>
      <c r="D347" s="1">
        <f>'PR-RAS'!E352</f>
        <v>67880.820000000007</v>
      </c>
      <c r="E347" s="1">
        <v>0</v>
      </c>
      <c r="F347" s="1">
        <v>0</v>
      </c>
      <c r="G347" s="2">
        <f t="shared" si="8"/>
        <v>60881.7621</v>
      </c>
      <c r="H347" s="2">
        <f t="shared" si="9"/>
        <v>0.38999999999214197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40197.21</v>
      </c>
      <c r="D348" s="1">
        <f>'PR-RAS'!E353</f>
        <v>67880.820000000007</v>
      </c>
      <c r="E348" s="1">
        <v>0</v>
      </c>
      <c r="F348" s="1">
        <v>0</v>
      </c>
      <c r="G348" s="2">
        <f t="shared" si="8"/>
        <v>61057.720949999995</v>
      </c>
      <c r="H348" s="2">
        <f t="shared" si="9"/>
        <v>0.38999999999214197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1390480.9</v>
      </c>
      <c r="D351" s="1">
        <f>'PR-RAS'!E356</f>
        <v>4071500.96</v>
      </c>
      <c r="E351" s="1">
        <v>0</v>
      </c>
      <c r="F351" s="1">
        <v>0</v>
      </c>
      <c r="G351" s="2">
        <f t="shared" si="8"/>
        <v>3336718.9869999997</v>
      </c>
      <c r="H351" s="2">
        <f t="shared" si="9"/>
        <v>0.14000000013038516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40451.22</v>
      </c>
      <c r="D354" s="1">
        <f>'PR-RAS'!E359</f>
        <v>63289.86</v>
      </c>
      <c r="E354" s="1">
        <v>0</v>
      </c>
      <c r="F354" s="1">
        <v>0</v>
      </c>
      <c r="G354" s="2">
        <f t="shared" si="8"/>
        <v>58961.921819999996</v>
      </c>
      <c r="H354" s="2">
        <f t="shared" si="9"/>
        <v>0.36000000000058208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1350029.68</v>
      </c>
      <c r="D355" s="1">
        <f>'PR-RAS'!E360</f>
        <v>4008211.1</v>
      </c>
      <c r="E355" s="1">
        <v>0</v>
      </c>
      <c r="F355" s="1">
        <v>0</v>
      </c>
      <c r="G355" s="2">
        <f t="shared" si="8"/>
        <v>3315723.9655200001</v>
      </c>
      <c r="H355" s="2">
        <f t="shared" si="9"/>
        <v>0.42000000015832484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17648016.280000001</v>
      </c>
      <c r="D358" s="1">
        <f>'PR-RAS'!E363</f>
        <v>18208365.690000001</v>
      </c>
      <c r="E358" s="1">
        <v>0</v>
      </c>
      <c r="F358" s="1">
        <v>0</v>
      </c>
      <c r="G358" s="2">
        <f t="shared" si="8"/>
        <v>19301114.914620001</v>
      </c>
      <c r="H358" s="2">
        <f t="shared" si="9"/>
        <v>0.58999999985098839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10897144.65</v>
      </c>
      <c r="D359" s="1">
        <f>'PR-RAS'!E364</f>
        <v>1806793.9300000002</v>
      </c>
      <c r="E359" s="1">
        <v>0</v>
      </c>
      <c r="F359" s="1">
        <v>0</v>
      </c>
      <c r="G359" s="2">
        <f t="shared" si="8"/>
        <v>5194842.2385800006</v>
      </c>
      <c r="H359" s="2">
        <f t="shared" si="9"/>
        <v>0.41999999945983291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10889347.890000001</v>
      </c>
      <c r="D361" s="1">
        <f>'PR-RAS'!E366</f>
        <v>1657331.61</v>
      </c>
      <c r="E361" s="1">
        <v>0</v>
      </c>
      <c r="F361" s="1">
        <v>0</v>
      </c>
      <c r="G361" s="2">
        <f t="shared" si="8"/>
        <v>5113443.9996000007</v>
      </c>
      <c r="H361" s="2">
        <f t="shared" si="9"/>
        <v>0.49999999930150807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6635.44</v>
      </c>
      <c r="D362" s="1">
        <f>'PR-RAS'!E367</f>
        <v>123443.52</v>
      </c>
      <c r="E362" s="1">
        <v>0</v>
      </c>
      <c r="F362" s="1">
        <v>0</v>
      </c>
      <c r="G362" s="2">
        <f t="shared" si="8"/>
        <v>91521.615279999998</v>
      </c>
      <c r="H362" s="2">
        <f t="shared" si="9"/>
        <v>0.91999999999552529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1161.32</v>
      </c>
      <c r="D363" s="1">
        <f>'PR-RAS'!E368</f>
        <v>26018.799999999999</v>
      </c>
      <c r="E363" s="1">
        <v>0</v>
      </c>
      <c r="F363" s="1">
        <v>0</v>
      </c>
      <c r="G363" s="2">
        <f t="shared" si="8"/>
        <v>19258.009039999997</v>
      </c>
      <c r="H363" s="2">
        <f t="shared" si="9"/>
        <v>0.52000000000066393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6100743.4900000002</v>
      </c>
      <c r="D364" s="1">
        <f>'PR-RAS'!E369</f>
        <v>15025249.640000001</v>
      </c>
      <c r="E364" s="1">
        <v>0</v>
      </c>
      <c r="F364" s="1">
        <v>0</v>
      </c>
      <c r="G364" s="2">
        <f t="shared" si="8"/>
        <v>13122901.125510002</v>
      </c>
      <c r="H364" s="2">
        <f t="shared" si="9"/>
        <v>0.84999999962747097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1455568.67</v>
      </c>
      <c r="D365" s="1">
        <f>'PR-RAS'!E370</f>
        <v>3830844.16</v>
      </c>
      <c r="E365" s="1">
        <v>0</v>
      </c>
      <c r="F365" s="1">
        <v>0</v>
      </c>
      <c r="G365" s="2">
        <f t="shared" si="8"/>
        <v>3318681.5443600002</v>
      </c>
      <c r="H365" s="2">
        <f t="shared" si="9"/>
        <v>0.49000000022351742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56303.7</v>
      </c>
      <c r="D366" s="1">
        <f>'PR-RAS'!E371</f>
        <v>99344.81</v>
      </c>
      <c r="E366" s="1">
        <v>0</v>
      </c>
      <c r="F366" s="1">
        <v>0</v>
      </c>
      <c r="G366" s="2">
        <f t="shared" si="8"/>
        <v>93072.561799999996</v>
      </c>
      <c r="H366" s="2">
        <f t="shared" si="9"/>
        <v>0.49000000000523869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73186.070000000007</v>
      </c>
      <c r="D367" s="1">
        <f>'PR-RAS'!E372</f>
        <v>474647.46</v>
      </c>
      <c r="E367" s="1">
        <v>0</v>
      </c>
      <c r="F367" s="1">
        <v>0</v>
      </c>
      <c r="G367" s="2">
        <f t="shared" si="8"/>
        <v>374228.04233999999</v>
      </c>
      <c r="H367" s="2">
        <f t="shared" si="9"/>
        <v>0.53000000002793968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3760636.61</v>
      </c>
      <c r="D368" s="1">
        <f>'PR-RAS'!E373</f>
        <v>7662555.6299999999</v>
      </c>
      <c r="E368" s="1">
        <v>0</v>
      </c>
      <c r="F368" s="1">
        <v>0</v>
      </c>
      <c r="G368" s="2">
        <f t="shared" si="8"/>
        <v>7004469.4682900002</v>
      </c>
      <c r="H368" s="2">
        <f t="shared" si="9"/>
        <v>0.76000000024214387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5317.03</v>
      </c>
      <c r="D369" s="1">
        <f>'PR-RAS'!E374</f>
        <v>177450.13</v>
      </c>
      <c r="E369" s="1">
        <v>0</v>
      </c>
      <c r="F369" s="1">
        <v>0</v>
      </c>
      <c r="G369" s="2">
        <f t="shared" si="8"/>
        <v>132559.96272000001</v>
      </c>
      <c r="H369" s="2">
        <f t="shared" si="9"/>
        <v>0.16000000000440195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15229.69</v>
      </c>
      <c r="D370" s="1">
        <f>'PR-RAS'!E375</f>
        <v>117107.02</v>
      </c>
      <c r="E370" s="1">
        <v>0</v>
      </c>
      <c r="F370" s="1">
        <v>0</v>
      </c>
      <c r="G370" s="2">
        <f t="shared" si="8"/>
        <v>92044.736369999999</v>
      </c>
      <c r="H370" s="2">
        <f t="shared" si="9"/>
        <v>0.33000000000356522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734501.72</v>
      </c>
      <c r="D371" s="1">
        <f>'PR-RAS'!E376</f>
        <v>2663300.4300000002</v>
      </c>
      <c r="E371" s="1">
        <v>0</v>
      </c>
      <c r="F371" s="1">
        <v>0</v>
      </c>
      <c r="G371" s="2">
        <f t="shared" si="8"/>
        <v>2242607.9545999998</v>
      </c>
      <c r="H371" s="2">
        <f t="shared" si="9"/>
        <v>0.71000000019557774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272322.88</v>
      </c>
      <c r="D373" s="1">
        <f>'PR-RAS'!E378</f>
        <v>693552.04</v>
      </c>
      <c r="E373" s="1">
        <v>0</v>
      </c>
      <c r="F373" s="1">
        <v>0</v>
      </c>
      <c r="G373" s="2">
        <f t="shared" si="8"/>
        <v>617306.82912000001</v>
      </c>
      <c r="H373" s="2">
        <f t="shared" si="9"/>
        <v>0.16000000003259629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272322.88</v>
      </c>
      <c r="D374" s="1">
        <f>'PR-RAS'!E379</f>
        <v>693552.04</v>
      </c>
      <c r="E374" s="1">
        <v>0</v>
      </c>
      <c r="F374" s="1">
        <v>0</v>
      </c>
      <c r="G374" s="2">
        <f t="shared" si="8"/>
        <v>618966.25607999996</v>
      </c>
      <c r="H374" s="2">
        <f t="shared" si="9"/>
        <v>0.16000000003259629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307882.5</v>
      </c>
      <c r="D378" s="1">
        <f>'PR-RAS'!E383</f>
        <v>285260.42</v>
      </c>
      <c r="E378" s="1">
        <v>0</v>
      </c>
      <c r="F378" s="1">
        <v>0</v>
      </c>
      <c r="G378" s="2">
        <f t="shared" si="8"/>
        <v>331158.05917999998</v>
      </c>
      <c r="H378" s="2">
        <f t="shared" si="9"/>
        <v>0.91999999998370185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306542</v>
      </c>
      <c r="D379" s="1">
        <f>'PR-RAS'!E384</f>
        <v>277589.76000000001</v>
      </c>
      <c r="E379" s="1">
        <v>0</v>
      </c>
      <c r="F379" s="1">
        <v>0</v>
      </c>
      <c r="G379" s="2">
        <f t="shared" si="8"/>
        <v>325730.73456000001</v>
      </c>
      <c r="H379" s="2">
        <f t="shared" si="9"/>
        <v>0.23999999999068677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1340.5</v>
      </c>
      <c r="D380" s="1">
        <f>'PR-RAS'!E385</f>
        <v>7670.66</v>
      </c>
      <c r="E380" s="1">
        <v>0</v>
      </c>
      <c r="F380" s="1">
        <v>0</v>
      </c>
      <c r="G380" s="2">
        <f t="shared" si="8"/>
        <v>6322.40978</v>
      </c>
      <c r="H380" s="2">
        <f t="shared" si="9"/>
        <v>0.84000000000014552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1753.56</v>
      </c>
      <c r="E383" s="1">
        <v>0</v>
      </c>
      <c r="F383" s="1">
        <v>0</v>
      </c>
      <c r="G383" s="2">
        <f t="shared" si="8"/>
        <v>1339.71984</v>
      </c>
      <c r="H383" s="2">
        <f t="shared" si="9"/>
        <v>0.44000000000005457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853.56</v>
      </c>
      <c r="E384" s="1">
        <v>0</v>
      </c>
      <c r="F384" s="1">
        <v>0</v>
      </c>
      <c r="G384" s="2">
        <f t="shared" si="8"/>
        <v>653.82695999999999</v>
      </c>
      <c r="H384" s="2">
        <f t="shared" si="9"/>
        <v>0.44000000000005457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900</v>
      </c>
      <c r="E385" s="1">
        <v>0</v>
      </c>
      <c r="F385" s="1">
        <v>0</v>
      </c>
      <c r="G385" s="2">
        <f t="shared" si="8"/>
        <v>691.2</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69922.759999999995</v>
      </c>
      <c r="D386" s="1">
        <f>'PR-RAS'!E391</f>
        <v>395756.1</v>
      </c>
      <c r="E386" s="1">
        <v>0</v>
      </c>
      <c r="F386" s="1">
        <v>0</v>
      </c>
      <c r="G386" s="2">
        <f t="shared" si="8"/>
        <v>331652.4596</v>
      </c>
      <c r="H386" s="2">
        <f t="shared" si="9"/>
        <v>0.33999999998195563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69922.759999999995</v>
      </c>
      <c r="D388" s="1">
        <f>'PR-RAS'!E393</f>
        <v>391743.6</v>
      </c>
      <c r="E388" s="1">
        <v>0</v>
      </c>
      <c r="F388" s="1">
        <v>0</v>
      </c>
      <c r="G388" s="2">
        <f t="shared" si="8"/>
        <v>330269.65451999998</v>
      </c>
      <c r="H388" s="2">
        <f t="shared" si="9"/>
        <v>0.64000000002852175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4012.5</v>
      </c>
      <c r="E389" s="1">
        <v>0</v>
      </c>
      <c r="F389" s="1">
        <v>0</v>
      </c>
      <c r="G389" s="2">
        <f t="shared" si="8"/>
        <v>3113.7000000000003</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1484.84</v>
      </c>
      <c r="D391" s="1">
        <f>'PR-RAS'!E396</f>
        <v>0</v>
      </c>
      <c r="E391" s="1">
        <v>0</v>
      </c>
      <c r="F391" s="1">
        <v>0</v>
      </c>
      <c r="G391" s="2">
        <f t="shared" si="8"/>
        <v>579.08759999999995</v>
      </c>
      <c r="H391" s="2">
        <f t="shared" si="9"/>
        <v>0.16000000000008185</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1484.84</v>
      </c>
      <c r="D392" s="1">
        <f>'PR-RAS'!E397</f>
        <v>0</v>
      </c>
      <c r="E392" s="1">
        <v>0</v>
      </c>
      <c r="F392" s="1">
        <v>0</v>
      </c>
      <c r="G392" s="2">
        <f t="shared" si="8"/>
        <v>580.57244000000003</v>
      </c>
      <c r="H392" s="2">
        <f t="shared" si="9"/>
        <v>0.16000000000008185</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1484.84</v>
      </c>
      <c r="D394" s="1">
        <f>'PR-RAS'!E399</f>
        <v>0</v>
      </c>
      <c r="E394" s="1">
        <v>0</v>
      </c>
      <c r="F394" s="1">
        <v>0</v>
      </c>
      <c r="G394" s="2">
        <f t="shared" si="8"/>
        <v>583.54211999999995</v>
      </c>
      <c r="H394" s="2">
        <f t="shared" si="9"/>
        <v>0.16000000000008185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5471180.2599999988</v>
      </c>
      <c r="D397" s="1">
        <f>'PR-RAS'!E402</f>
        <v>5762796.0199999996</v>
      </c>
      <c r="E397" s="1">
        <v>0</v>
      </c>
      <c r="F397" s="1">
        <v>0</v>
      </c>
      <c r="G397" s="2">
        <f t="shared" si="8"/>
        <v>6730721.8307999987</v>
      </c>
      <c r="H397" s="2">
        <f t="shared" si="9"/>
        <v>0.27999999839812517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5466144.3099999996</v>
      </c>
      <c r="D398" s="1">
        <f>'PR-RAS'!E403</f>
        <v>5761683.5199999996</v>
      </c>
      <c r="E398" s="1">
        <v>0</v>
      </c>
      <c r="F398" s="1">
        <v>0</v>
      </c>
      <c r="G398" s="2">
        <f t="shared" si="8"/>
        <v>6744836.0059499992</v>
      </c>
      <c r="H398" s="2">
        <f t="shared" si="9"/>
        <v>0.7900000000372529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1054.27</v>
      </c>
      <c r="D399" s="1">
        <f>'PR-RAS'!E404</f>
        <v>1112.5</v>
      </c>
      <c r="E399" s="1">
        <v>0</v>
      </c>
      <c r="F399" s="1">
        <v>0</v>
      </c>
      <c r="G399" s="2">
        <f t="shared" si="8"/>
        <v>1305.1494600000001</v>
      </c>
      <c r="H399" s="2">
        <f t="shared" si="9"/>
        <v>0.76999999999998181</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3981.68</v>
      </c>
      <c r="D400" s="1">
        <f>'PR-RAS'!E405</f>
        <v>0</v>
      </c>
      <c r="E400" s="1">
        <v>0</v>
      </c>
      <c r="F400" s="1">
        <v>0</v>
      </c>
      <c r="G400" s="2">
        <f t="shared" si="8"/>
        <v>1588.6903199999999</v>
      </c>
      <c r="H400" s="2">
        <f t="shared" si="9"/>
        <v>0.32000000000016371</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24476238.619999997</v>
      </c>
      <c r="D403" s="1">
        <f>'PR-RAS'!E408</f>
        <v>28071731.340000004</v>
      </c>
      <c r="E403" s="1">
        <v>0</v>
      </c>
      <c r="F403" s="1">
        <v>0</v>
      </c>
      <c r="G403" s="2">
        <f t="shared" si="8"/>
        <v>32409119.922600009</v>
      </c>
      <c r="H403" s="2">
        <f t="shared" si="9"/>
        <v>0.7200000062584877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28517052.18</v>
      </c>
      <c r="D405" s="1">
        <f>'PR-RAS'!E410</f>
        <v>16805353.699999999</v>
      </c>
      <c r="E405" s="1">
        <v>0</v>
      </c>
      <c r="F405" s="1">
        <v>0</v>
      </c>
      <c r="G405" s="2">
        <f t="shared" si="8"/>
        <v>25099614.87032</v>
      </c>
      <c r="H405" s="2">
        <f t="shared" si="9"/>
        <v>0.48000000044703484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68737.41</v>
      </c>
      <c r="D406" s="1">
        <f>'PR-RAS'!E411</f>
        <v>58064.12</v>
      </c>
      <c r="E406" s="1">
        <v>0</v>
      </c>
      <c r="F406" s="1">
        <v>0</v>
      </c>
      <c r="G406" s="2">
        <f t="shared" si="8"/>
        <v>74870.588250000015</v>
      </c>
      <c r="H406" s="2">
        <f t="shared" si="9"/>
        <v>0.5300000000061118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221930621.06999996</v>
      </c>
      <c r="D407" s="1">
        <f>'PR-RAS'!E412</f>
        <v>262214200.30000001</v>
      </c>
      <c r="E407" s="1">
        <v>0</v>
      </c>
      <c r="F407" s="1">
        <v>0</v>
      </c>
      <c r="G407" s="2">
        <f t="shared" si="8"/>
        <v>303021762.79802001</v>
      </c>
      <c r="H407" s="2">
        <f t="shared" si="9"/>
        <v>0.36999997496604919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224789894.30000004</v>
      </c>
      <c r="D408" s="1">
        <f>'PR-RAS'!E413</f>
        <v>255527449.09999999</v>
      </c>
      <c r="E408" s="1">
        <v>0</v>
      </c>
      <c r="F408" s="1">
        <v>0</v>
      </c>
      <c r="G408" s="2">
        <f t="shared" si="8"/>
        <v>299488830.54749995</v>
      </c>
      <c r="H408" s="2">
        <f t="shared" si="9"/>
        <v>0.40000003576278687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6686751.2000000179</v>
      </c>
      <c r="E409" s="1">
        <v>0</v>
      </c>
      <c r="F409" s="1">
        <v>0</v>
      </c>
      <c r="G409" s="2">
        <f t="shared" si="8"/>
        <v>5456388.9792000139</v>
      </c>
      <c r="H409" s="2">
        <f t="shared" si="9"/>
        <v>0.20000001788139343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2859273.2300000787</v>
      </c>
      <c r="D410" s="1">
        <f>'PR-RAS'!E415</f>
        <v>0</v>
      </c>
      <c r="E410" s="1">
        <v>0</v>
      </c>
      <c r="F410" s="1">
        <v>0</v>
      </c>
      <c r="G410" s="2">
        <f t="shared" si="8"/>
        <v>1169442.7510700321</v>
      </c>
      <c r="H410" s="2">
        <f t="shared" si="9"/>
        <v>0.2300000786781311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63295262.829999998</v>
      </c>
      <c r="D412" s="1">
        <f>'PR-RAS'!E417</f>
        <v>59210447.840000004</v>
      </c>
      <c r="E412" s="1">
        <v>0</v>
      </c>
      <c r="F412" s="1">
        <v>0</v>
      </c>
      <c r="G412" s="2">
        <f t="shared" si="8"/>
        <v>74685341.147609994</v>
      </c>
      <c r="H412" s="2">
        <f t="shared" si="9"/>
        <v>0.32999999821186066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10607912.9</v>
      </c>
      <c r="D413" s="1">
        <f>'PR-RAS'!E418</f>
        <v>8228692.0200000005</v>
      </c>
      <c r="E413" s="1">
        <v>0</v>
      </c>
      <c r="F413" s="1">
        <v>0</v>
      </c>
      <c r="G413" s="2">
        <f t="shared" si="8"/>
        <v>11150902.33928</v>
      </c>
      <c r="H413" s="2">
        <f t="shared" si="9"/>
        <v>0.12000000011175871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1047200.84</v>
      </c>
      <c r="D414" s="1">
        <f>'PR-RAS'!E420</f>
        <v>6124835.21</v>
      </c>
      <c r="E414" s="1">
        <v>0</v>
      </c>
      <c r="F414" s="1">
        <v>0</v>
      </c>
      <c r="G414" s="2">
        <f t="shared" si="8"/>
        <v>5491607.8303799992</v>
      </c>
      <c r="H414" s="2">
        <f t="shared" si="9"/>
        <v>0.36999999999534339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38432.179999999993</v>
      </c>
      <c r="D415" s="1">
        <f>'PR-RAS'!E421</f>
        <v>509.14</v>
      </c>
      <c r="E415" s="1">
        <v>0</v>
      </c>
      <c r="F415" s="1">
        <v>0</v>
      </c>
      <c r="G415" s="2">
        <f t="shared" si="8"/>
        <v>16332.490439999996</v>
      </c>
      <c r="H415" s="2">
        <f t="shared" si="9"/>
        <v>0.31999999999300144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33180.699999999997</v>
      </c>
      <c r="D428" s="1">
        <f>'PR-RAS'!E434</f>
        <v>0</v>
      </c>
      <c r="E428" s="1">
        <v>0</v>
      </c>
      <c r="F428" s="1">
        <v>0</v>
      </c>
      <c r="G428" s="2">
        <f t="shared" si="8"/>
        <v>14168.158899999999</v>
      </c>
      <c r="H428" s="2">
        <f t="shared" si="9"/>
        <v>0.30000000000291038</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5251.48</v>
      </c>
      <c r="D436" s="1">
        <f>'PR-RAS'!E442</f>
        <v>509.14</v>
      </c>
      <c r="E436" s="1">
        <v>0</v>
      </c>
      <c r="F436" s="1">
        <v>0</v>
      </c>
      <c r="G436" s="2">
        <f t="shared" si="8"/>
        <v>2727.3455999999996</v>
      </c>
      <c r="H436" s="2">
        <f t="shared" si="9"/>
        <v>0.6199999999995498</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5251.48</v>
      </c>
      <c r="D437" s="1">
        <f>'PR-RAS'!E443</f>
        <v>509.14</v>
      </c>
      <c r="E437" s="1">
        <v>0</v>
      </c>
      <c r="F437" s="1">
        <v>0</v>
      </c>
      <c r="G437" s="2">
        <f t="shared" si="8"/>
        <v>2733.6153599999998</v>
      </c>
      <c r="H437" s="2">
        <f t="shared" si="9"/>
        <v>0.6199999999995498</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5728.13</v>
      </c>
      <c r="D466" s="1">
        <f>'PR-RAS'!E472</f>
        <v>0</v>
      </c>
      <c r="E466" s="1">
        <v>0</v>
      </c>
      <c r="F466" s="1">
        <v>0</v>
      </c>
      <c r="G466" s="2">
        <f t="shared" si="8"/>
        <v>2663.5804500000004</v>
      </c>
      <c r="H466" s="2">
        <f t="shared" si="9"/>
        <v>0.13000000000010914</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0.88</v>
      </c>
      <c r="D472" s="1">
        <f>'PR-RAS'!E478</f>
        <v>0</v>
      </c>
      <c r="E472" s="1">
        <v>0</v>
      </c>
      <c r="F472" s="1">
        <v>0</v>
      </c>
      <c r="G472" s="2">
        <f t="shared" si="8"/>
        <v>0.41447999999999996</v>
      </c>
      <c r="H472" s="2">
        <f t="shared" si="9"/>
        <v>0.12</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0.88</v>
      </c>
      <c r="D473" s="1">
        <f>'PR-RAS'!E479</f>
        <v>0</v>
      </c>
      <c r="E473" s="1">
        <v>0</v>
      </c>
      <c r="F473" s="1">
        <v>0</v>
      </c>
      <c r="G473" s="2">
        <f t="shared" si="8"/>
        <v>0.41536000000000001</v>
      </c>
      <c r="H473" s="2">
        <f t="shared" si="9"/>
        <v>0.12</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5727.25</v>
      </c>
      <c r="D475" s="1">
        <f>'PR-RAS'!E481</f>
        <v>0</v>
      </c>
      <c r="E475" s="1">
        <v>0</v>
      </c>
      <c r="F475" s="1">
        <v>0</v>
      </c>
      <c r="G475" s="2">
        <f t="shared" si="8"/>
        <v>2714.7165</v>
      </c>
      <c r="H475" s="2">
        <f t="shared" si="9"/>
        <v>0.25</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5727.25</v>
      </c>
      <c r="D476" s="1">
        <f>'PR-RAS'!E482</f>
        <v>0</v>
      </c>
      <c r="E476" s="1">
        <v>0</v>
      </c>
      <c r="F476" s="1">
        <v>0</v>
      </c>
      <c r="G476" s="2">
        <f t="shared" si="8"/>
        <v>2720.4437499999999</v>
      </c>
      <c r="H476" s="2">
        <f t="shared" si="9"/>
        <v>0.25</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1003040.53</v>
      </c>
      <c r="D478" s="1">
        <f>'PR-RAS'!E484</f>
        <v>6124326.0700000003</v>
      </c>
      <c r="E478" s="1">
        <v>0</v>
      </c>
      <c r="F478" s="1">
        <v>0</v>
      </c>
      <c r="G478" s="2">
        <f t="shared" si="8"/>
        <v>6321057.4035899993</v>
      </c>
      <c r="H478" s="2">
        <f t="shared" si="9"/>
        <v>0.54000000027008355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1124.1600000000001</v>
      </c>
      <c r="D484" s="1">
        <f>'PR-RAS'!E490</f>
        <v>1833751.17</v>
      </c>
      <c r="E484" s="1">
        <v>0</v>
      </c>
      <c r="F484" s="1">
        <v>0</v>
      </c>
      <c r="G484" s="2">
        <f t="shared" si="8"/>
        <v>1771946.5995</v>
      </c>
      <c r="H484" s="2">
        <f t="shared" si="9"/>
        <v>0.32999999992557605</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1124.1600000000001</v>
      </c>
      <c r="D485" s="1">
        <f>'PR-RAS'!E491</f>
        <v>1833751.17</v>
      </c>
      <c r="E485" s="1">
        <v>0</v>
      </c>
      <c r="F485" s="1">
        <v>0</v>
      </c>
      <c r="G485" s="2">
        <f t="shared" si="8"/>
        <v>1775615.226</v>
      </c>
      <c r="H485" s="2">
        <f t="shared" si="9"/>
        <v>0.32999999992557605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1001916.37</v>
      </c>
      <c r="D489" s="1">
        <f>'PR-RAS'!E495</f>
        <v>4290574.9000000004</v>
      </c>
      <c r="E489" s="1">
        <v>0</v>
      </c>
      <c r="F489" s="1">
        <v>0</v>
      </c>
      <c r="G489" s="2">
        <f t="shared" si="8"/>
        <v>4676536.2909599999</v>
      </c>
      <c r="H489" s="2">
        <f t="shared" si="9"/>
        <v>0.46999999962281436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1001916.37</v>
      </c>
      <c r="D490" s="1">
        <f>'PR-RAS'!E496</f>
        <v>4290574.9000000004</v>
      </c>
      <c r="E490" s="1">
        <v>0</v>
      </c>
      <c r="F490" s="1">
        <v>0</v>
      </c>
      <c r="G490" s="2">
        <f t="shared" si="8"/>
        <v>4686119.3571299994</v>
      </c>
      <c r="H490" s="2">
        <f t="shared" si="9"/>
        <v>0.46999999962281436</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5292430.5</v>
      </c>
      <c r="D522" s="1">
        <f>'PR-RAS'!E528</f>
        <v>2641455.0300000003</v>
      </c>
      <c r="E522" s="1">
        <v>0</v>
      </c>
      <c r="F522" s="1">
        <v>0</v>
      </c>
      <c r="G522" s="2">
        <f t="shared" ref="G522:G809" si="10">(B522/1000)*(C522*1+D522*2)</f>
        <v>5509752.4317600001</v>
      </c>
      <c r="H522" s="2">
        <f t="shared" ref="H522:H809" si="11">ABS(C522-ROUND(C522,0))+ABS(D522-ROUND(D522,0))</f>
        <v>0.53000000026077032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1652053.89</v>
      </c>
      <c r="D574" s="1">
        <f>'PR-RAS'!E580</f>
        <v>0</v>
      </c>
      <c r="E574" s="1">
        <v>0</v>
      </c>
      <c r="F574" s="1">
        <v>0</v>
      </c>
      <c r="G574" s="2">
        <f t="shared" si="10"/>
        <v>946626.87896999985</v>
      </c>
      <c r="H574" s="2">
        <f t="shared" si="11"/>
        <v>0.11000000010244548</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1652053.89</v>
      </c>
      <c r="D579" s="1">
        <f>'PR-RAS'!E585</f>
        <v>0</v>
      </c>
      <c r="E579" s="1">
        <v>0</v>
      </c>
      <c r="F579" s="1">
        <v>0</v>
      </c>
      <c r="G579" s="2">
        <f t="shared" si="10"/>
        <v>954887.14841999987</v>
      </c>
      <c r="H579" s="2">
        <f t="shared" si="11"/>
        <v>0.11000000010244548</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1652053.89</v>
      </c>
      <c r="D580" s="1">
        <f>'PR-RAS'!E586</f>
        <v>0</v>
      </c>
      <c r="E580" s="1">
        <v>0</v>
      </c>
      <c r="F580" s="1">
        <v>0</v>
      </c>
      <c r="G580" s="2">
        <f t="shared" si="10"/>
        <v>956539.20230999985</v>
      </c>
      <c r="H580" s="2">
        <f t="shared" si="11"/>
        <v>0.11000000010244548</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3640376.61</v>
      </c>
      <c r="D587" s="1">
        <f>'PR-RAS'!E593</f>
        <v>2641455.0300000003</v>
      </c>
      <c r="E587" s="1">
        <v>0</v>
      </c>
      <c r="F587" s="1">
        <v>0</v>
      </c>
      <c r="G587" s="2">
        <f t="shared" si="10"/>
        <v>5229045.98862</v>
      </c>
      <c r="H587" s="2">
        <f t="shared" si="11"/>
        <v>0.42000000039115548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764888.42</v>
      </c>
      <c r="D593" s="1">
        <f>'PR-RAS'!E599</f>
        <v>612611.03</v>
      </c>
      <c r="E593" s="1">
        <v>0</v>
      </c>
      <c r="F593" s="1">
        <v>0</v>
      </c>
      <c r="G593" s="2">
        <f t="shared" si="10"/>
        <v>1178145.4041599999</v>
      </c>
      <c r="H593" s="2">
        <f t="shared" si="11"/>
        <v>0.45000000006984919</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763764.26</v>
      </c>
      <c r="D594" s="1">
        <f>'PR-RAS'!E600</f>
        <v>612611.03</v>
      </c>
      <c r="E594" s="1">
        <v>0</v>
      </c>
      <c r="F594" s="1">
        <v>0</v>
      </c>
      <c r="G594" s="2">
        <f t="shared" si="10"/>
        <v>1179468.8877600001</v>
      </c>
      <c r="H594" s="2">
        <f t="shared" si="11"/>
        <v>0.2900000000372529</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1124.1600000000001</v>
      </c>
      <c r="D596" s="1">
        <f>'PR-RAS'!E602</f>
        <v>0</v>
      </c>
      <c r="E596" s="1">
        <v>0</v>
      </c>
      <c r="F596" s="1">
        <v>0</v>
      </c>
      <c r="G596" s="2">
        <f t="shared" si="10"/>
        <v>668.87520000000006</v>
      </c>
      <c r="H596" s="2">
        <f t="shared" si="11"/>
        <v>0.16000000000008185</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2875461.56</v>
      </c>
      <c r="D599" s="1">
        <f>'PR-RAS'!E605</f>
        <v>2028844</v>
      </c>
      <c r="E599" s="1">
        <v>0</v>
      </c>
      <c r="F599" s="1">
        <v>0</v>
      </c>
      <c r="G599" s="2">
        <f t="shared" si="10"/>
        <v>4146023.4368799999</v>
      </c>
      <c r="H599" s="2">
        <f t="shared" si="11"/>
        <v>0.43999999994412065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2840576.32</v>
      </c>
      <c r="D600" s="1">
        <f>'PR-RAS'!E606</f>
        <v>1992897.66</v>
      </c>
      <c r="E600" s="1">
        <v>0</v>
      </c>
      <c r="F600" s="1">
        <v>0</v>
      </c>
      <c r="G600" s="2">
        <f t="shared" si="10"/>
        <v>4088996.6123599997</v>
      </c>
      <c r="H600" s="2">
        <f t="shared" si="11"/>
        <v>0.65999999991618097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34885.24</v>
      </c>
      <c r="D602" s="1">
        <f>'PR-RAS'!E608</f>
        <v>35946.339999999997</v>
      </c>
      <c r="E602" s="1">
        <v>0</v>
      </c>
      <c r="F602" s="1">
        <v>0</v>
      </c>
      <c r="G602" s="2">
        <f t="shared" si="10"/>
        <v>64173.529919999986</v>
      </c>
      <c r="H602" s="2">
        <f t="shared" si="11"/>
        <v>0.57999999999447027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26.63</v>
      </c>
      <c r="D611" s="1">
        <f>'PR-RAS'!E617</f>
        <v>0</v>
      </c>
      <c r="E611" s="1">
        <v>0</v>
      </c>
      <c r="F611" s="1">
        <v>0</v>
      </c>
      <c r="G611" s="2">
        <f t="shared" si="10"/>
        <v>16.244299999999999</v>
      </c>
      <c r="H611" s="2">
        <f t="shared" si="11"/>
        <v>0.37000000000000099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26.63</v>
      </c>
      <c r="D612" s="1">
        <f>'PR-RAS'!E618</f>
        <v>0</v>
      </c>
      <c r="E612" s="1">
        <v>0</v>
      </c>
      <c r="F612" s="1">
        <v>0</v>
      </c>
      <c r="G612" s="2">
        <f t="shared" si="10"/>
        <v>16.27093</v>
      </c>
      <c r="H612" s="2">
        <f t="shared" si="11"/>
        <v>0.37000000000000099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3483380.1799999997</v>
      </c>
      <c r="E629" s="1">
        <v>0</v>
      </c>
      <c r="F629" s="1">
        <v>0</v>
      </c>
      <c r="G629" s="2">
        <f t="shared" si="10"/>
        <v>4375125.5060799997</v>
      </c>
      <c r="H629" s="2">
        <f t="shared" si="11"/>
        <v>0.17999999970197678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4245229.66</v>
      </c>
      <c r="D630" s="1">
        <f>'PR-RAS'!E636</f>
        <v>0</v>
      </c>
      <c r="E630" s="1">
        <v>0</v>
      </c>
      <c r="F630" s="1">
        <v>0</v>
      </c>
      <c r="G630" s="2">
        <f t="shared" si="10"/>
        <v>2670249.4561399999</v>
      </c>
      <c r="H630" s="2">
        <f t="shared" si="11"/>
        <v>0.33999999985098839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11416725.27</v>
      </c>
      <c r="D631" s="1">
        <f>'PR-RAS'!E637</f>
        <v>25649.77</v>
      </c>
      <c r="E631" s="1">
        <v>0</v>
      </c>
      <c r="F631" s="1">
        <v>0</v>
      </c>
      <c r="G631" s="2">
        <f t="shared" si="10"/>
        <v>7224855.6302999994</v>
      </c>
      <c r="H631" s="2">
        <f t="shared" si="11"/>
        <v>0.49999999955252861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222977821.90999997</v>
      </c>
      <c r="D633" s="1">
        <f>'PR-RAS'!E639</f>
        <v>268339035.51000002</v>
      </c>
      <c r="E633" s="1">
        <v>0</v>
      </c>
      <c r="F633" s="1">
        <v>0</v>
      </c>
      <c r="G633" s="2">
        <f t="shared" si="10"/>
        <v>480102524.33176005</v>
      </c>
      <c r="H633" s="2">
        <f t="shared" si="11"/>
        <v>0.58000001311302185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230082324.80000004</v>
      </c>
      <c r="D634" s="1">
        <f>'PR-RAS'!E640</f>
        <v>258168904.13</v>
      </c>
      <c r="E634" s="1">
        <v>0</v>
      </c>
      <c r="F634" s="1">
        <v>0</v>
      </c>
      <c r="G634" s="2">
        <f t="shared" si="10"/>
        <v>472483944.22698003</v>
      </c>
      <c r="H634" s="2">
        <f t="shared" si="11"/>
        <v>0.32999995350837708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10170131.380000025</v>
      </c>
      <c r="E635" s="1">
        <v>0</v>
      </c>
      <c r="F635" s="1">
        <v>0</v>
      </c>
      <c r="G635" s="2">
        <f t="shared" si="10"/>
        <v>12895726.589840032</v>
      </c>
      <c r="H635" s="2">
        <f t="shared" si="11"/>
        <v>0.38000002503395081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7104502.8900000751</v>
      </c>
      <c r="D636" s="1">
        <f>'PR-RAS'!E642</f>
        <v>0</v>
      </c>
      <c r="E636" s="1">
        <v>0</v>
      </c>
      <c r="F636" s="1">
        <v>0</v>
      </c>
      <c r="G636" s="2">
        <f t="shared" si="10"/>
        <v>4511359.3351500481</v>
      </c>
      <c r="H636" s="2">
        <f t="shared" si="11"/>
        <v>0.10999992489814758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51878537.560000002</v>
      </c>
      <c r="D638" s="1">
        <f>'PR-RAS'!E644</f>
        <v>59184798.07</v>
      </c>
      <c r="E638" s="1">
        <v>0</v>
      </c>
      <c r="F638" s="1">
        <v>0</v>
      </c>
      <c r="G638" s="2">
        <f t="shared" si="10"/>
        <v>108448061.16689999</v>
      </c>
      <c r="H638" s="2">
        <f t="shared" si="11"/>
        <v>0.50999999791383743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58983040.450000077</v>
      </c>
      <c r="D640" s="1">
        <f>'PR-RAS'!E646</f>
        <v>49014666.689999975</v>
      </c>
      <c r="E640" s="1">
        <v>0</v>
      </c>
      <c r="F640" s="1">
        <v>0</v>
      </c>
      <c r="G640" s="2">
        <f t="shared" si="10"/>
        <v>100330906.87737003</v>
      </c>
      <c r="H640" s="2">
        <f t="shared" si="11"/>
        <v>0.76000010222196579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4660597.1900000004</v>
      </c>
      <c r="D641" s="1">
        <f>'PR-RAS'!E647</f>
        <v>5426889.5999999996</v>
      </c>
      <c r="E641" s="1">
        <v>0</v>
      </c>
      <c r="F641" s="1">
        <v>0</v>
      </c>
      <c r="G641" s="2">
        <f t="shared" si="10"/>
        <v>9929200.8896000013</v>
      </c>
      <c r="H641" s="2">
        <f t="shared" si="11"/>
        <v>0.59000000078231096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16125827.140000001</v>
      </c>
      <c r="D642" s="1">
        <f>'PR-RAS'!E649</f>
        <v>16917231.07</v>
      </c>
      <c r="E642" s="1">
        <v>0</v>
      </c>
      <c r="F642" s="1">
        <v>0</v>
      </c>
      <c r="G642" s="2">
        <f t="shared" si="10"/>
        <v>32024545.428480003</v>
      </c>
      <c r="H642" s="2">
        <f t="shared" si="11"/>
        <v>0.21000000089406967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236184268.53</v>
      </c>
      <c r="D643" s="1">
        <f>'PR-RAS'!E650</f>
        <v>277049129.18000001</v>
      </c>
      <c r="E643" s="1">
        <v>0</v>
      </c>
      <c r="F643" s="1">
        <v>0</v>
      </c>
      <c r="G643" s="2">
        <f t="shared" si="10"/>
        <v>507361382.26337999</v>
      </c>
      <c r="H643" s="2">
        <f t="shared" si="11"/>
        <v>0.65000000596046448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235627430.97</v>
      </c>
      <c r="D644" s="1">
        <f>'PR-RAS'!E651</f>
        <v>272275661.33999997</v>
      </c>
      <c r="E644" s="1">
        <v>0</v>
      </c>
      <c r="F644" s="1">
        <v>0</v>
      </c>
      <c r="G644" s="2">
        <f t="shared" si="10"/>
        <v>501654938.59694999</v>
      </c>
      <c r="H644" s="2">
        <f t="shared" si="11"/>
        <v>0.36999997496604919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16682664.700000018</v>
      </c>
      <c r="D645" s="1">
        <f>'PR-RAS'!E652</f>
        <v>21690698.910000026</v>
      </c>
      <c r="E645" s="1">
        <v>0</v>
      </c>
      <c r="F645" s="1">
        <v>0</v>
      </c>
      <c r="G645" s="2">
        <f t="shared" si="10"/>
        <v>38681256.26288005</v>
      </c>
      <c r="H645" s="2">
        <f t="shared" si="11"/>
        <v>0.38999995589256287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159</v>
      </c>
      <c r="D646" s="1">
        <f>'PR-RAS'!E653</f>
        <v>165</v>
      </c>
      <c r="E646" s="1">
        <v>0</v>
      </c>
      <c r="F646" s="1">
        <v>0</v>
      </c>
      <c r="G646" s="2">
        <f t="shared" si="10"/>
        <v>315.40500000000003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6197</v>
      </c>
      <c r="D647" s="1">
        <f>'PR-RAS'!E654</f>
        <v>6254</v>
      </c>
      <c r="E647" s="1">
        <v>0</v>
      </c>
      <c r="F647" s="1">
        <v>0</v>
      </c>
      <c r="G647" s="2">
        <f t="shared" si="10"/>
        <v>12083.43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159</v>
      </c>
      <c r="D648" s="1">
        <f>'PR-RAS'!E655</f>
        <v>165</v>
      </c>
      <c r="E648" s="1">
        <v>0</v>
      </c>
      <c r="F648" s="1">
        <v>0</v>
      </c>
      <c r="G648" s="2">
        <f t="shared" si="10"/>
        <v>316.38299999999998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5671</v>
      </c>
      <c r="D649" s="1">
        <f>'PR-RAS'!E656</f>
        <v>5635</v>
      </c>
      <c r="E649" s="1">
        <v>0</v>
      </c>
      <c r="F649" s="1">
        <v>0</v>
      </c>
      <c r="G649" s="2">
        <f t="shared" si="10"/>
        <v>10977.768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3030109.71</v>
      </c>
      <c r="D650" s="1">
        <f>'PR-RAS'!E657</f>
        <v>4054278.75</v>
      </c>
      <c r="E650" s="1">
        <v>0</v>
      </c>
      <c r="F650" s="1">
        <v>0</v>
      </c>
      <c r="G650" s="2">
        <f t="shared" si="10"/>
        <v>7228995.0192900011</v>
      </c>
      <c r="H650" s="2">
        <f t="shared" si="11"/>
        <v>0.5400000000372529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1365795.01</v>
      </c>
      <c r="D652" s="1">
        <f>'PR-RAS'!E659</f>
        <v>1455924.33</v>
      </c>
      <c r="E652" s="1">
        <v>0</v>
      </c>
      <c r="F652" s="1">
        <v>0</v>
      </c>
      <c r="G652" s="2">
        <f t="shared" si="10"/>
        <v>2784746.02917</v>
      </c>
      <c r="H652" s="2">
        <f t="shared" si="11"/>
        <v>0.34000000008381903</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7541711.9199999999</v>
      </c>
      <c r="D654" s="1">
        <f>'PR-RAS'!E661</f>
        <v>5874851.1200000001</v>
      </c>
      <c r="E654" s="1">
        <v>0</v>
      </c>
      <c r="F654" s="1">
        <v>0</v>
      </c>
      <c r="G654" s="2">
        <f t="shared" si="10"/>
        <v>12597293.44648</v>
      </c>
      <c r="H654" s="2">
        <f t="shared" si="11"/>
        <v>0.20000000018626451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13935.89</v>
      </c>
      <c r="D656" s="1">
        <f>'PR-RAS'!E663</f>
        <v>40000</v>
      </c>
      <c r="E656" s="1">
        <v>0</v>
      </c>
      <c r="F656" s="1">
        <v>0</v>
      </c>
      <c r="G656" s="2">
        <f t="shared" si="10"/>
        <v>61528.007949999999</v>
      </c>
      <c r="H656" s="2">
        <f t="shared" si="11"/>
        <v>0.11000000000058208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12442.76</v>
      </c>
      <c r="D657" s="1">
        <f>'PR-RAS'!E664</f>
        <v>0</v>
      </c>
      <c r="E657" s="1">
        <v>0</v>
      </c>
      <c r="F657" s="1">
        <v>0</v>
      </c>
      <c r="G657" s="2">
        <f t="shared" si="10"/>
        <v>8162.4505600000002</v>
      </c>
      <c r="H657" s="2">
        <f t="shared" si="11"/>
        <v>0.23999999999978172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3243686.94</v>
      </c>
      <c r="D658" s="1">
        <f>'PR-RAS'!E665</f>
        <v>3943017.04</v>
      </c>
      <c r="E658" s="1">
        <v>0</v>
      </c>
      <c r="F658" s="1">
        <v>0</v>
      </c>
      <c r="G658" s="2">
        <f t="shared" si="10"/>
        <v>7312226.7101400001</v>
      </c>
      <c r="H658" s="2">
        <f t="shared" si="11"/>
        <v>0.10000000009313226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139507.23000000001</v>
      </c>
      <c r="D660" s="1">
        <f>'PR-RAS'!E667</f>
        <v>157011.68</v>
      </c>
      <c r="E660" s="1">
        <v>0</v>
      </c>
      <c r="F660" s="1">
        <v>0</v>
      </c>
      <c r="G660" s="2">
        <f t="shared" si="10"/>
        <v>298876.65880999999</v>
      </c>
      <c r="H660" s="2">
        <f t="shared" si="11"/>
        <v>0.5500000000174623</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139877.78</v>
      </c>
      <c r="D661" s="1">
        <f>'PR-RAS'!E668</f>
        <v>276305.36</v>
      </c>
      <c r="E661" s="1">
        <v>0</v>
      </c>
      <c r="F661" s="1">
        <v>0</v>
      </c>
      <c r="G661" s="2">
        <f t="shared" si="10"/>
        <v>457042.41000000003</v>
      </c>
      <c r="H661" s="2">
        <f t="shared" si="11"/>
        <v>0.57999999998719431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458129.73</v>
      </c>
      <c r="D662" s="1">
        <f>'PR-RAS'!E669</f>
        <v>6273439.3899999997</v>
      </c>
      <c r="E662" s="1">
        <v>0</v>
      </c>
      <c r="F662" s="1">
        <v>0</v>
      </c>
      <c r="G662" s="2">
        <f t="shared" si="10"/>
        <v>8596310.6251100004</v>
      </c>
      <c r="H662" s="2">
        <f t="shared" si="11"/>
        <v>0.65999999968335032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14380.51</v>
      </c>
      <c r="D663" s="1">
        <f>'PR-RAS'!E670</f>
        <v>63353.61</v>
      </c>
      <c r="E663" s="1">
        <v>0</v>
      </c>
      <c r="F663" s="1">
        <v>0</v>
      </c>
      <c r="G663" s="2">
        <f t="shared" si="10"/>
        <v>93400.077260000005</v>
      </c>
      <c r="H663" s="2">
        <f t="shared" si="11"/>
        <v>0.87999999999919964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70108925.670000002</v>
      </c>
      <c r="D668" s="1">
        <f>'PR-RAS'!E675</f>
        <v>76493240.859999999</v>
      </c>
      <c r="E668" s="1">
        <v>0</v>
      </c>
      <c r="F668" s="1">
        <v>0</v>
      </c>
      <c r="G668" s="2">
        <f t="shared" si="10"/>
        <v>148804636.72913</v>
      </c>
      <c r="H668" s="2">
        <f t="shared" si="11"/>
        <v>0.4699999988079071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2166839.2599999998</v>
      </c>
      <c r="D669" s="1">
        <f>'PR-RAS'!E676</f>
        <v>2732792.45</v>
      </c>
      <c r="E669" s="1">
        <v>0</v>
      </c>
      <c r="F669" s="1">
        <v>0</v>
      </c>
      <c r="G669" s="2">
        <f t="shared" si="10"/>
        <v>5098459.3388800006</v>
      </c>
      <c r="H669" s="2">
        <f t="shared" si="11"/>
        <v>0.7099999999627471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3966042.37</v>
      </c>
      <c r="D670" s="1">
        <f>'PR-RAS'!E677</f>
        <v>3060483.5</v>
      </c>
      <c r="E670" s="1">
        <v>0</v>
      </c>
      <c r="F670" s="1">
        <v>0</v>
      </c>
      <c r="G670" s="2">
        <f t="shared" si="10"/>
        <v>6748209.2685300009</v>
      </c>
      <c r="H670" s="2">
        <f t="shared" si="11"/>
        <v>0.87000000011175871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94130.34</v>
      </c>
      <c r="D671" s="1">
        <f>'PR-RAS'!E678</f>
        <v>3124703.71</v>
      </c>
      <c r="E671" s="1">
        <v>0</v>
      </c>
      <c r="F671" s="1">
        <v>0</v>
      </c>
      <c r="G671" s="2">
        <f t="shared" si="10"/>
        <v>4250170.2992000002</v>
      </c>
      <c r="H671" s="2">
        <f t="shared" si="11"/>
        <v>0.63000000003376044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5259529.8099999996</v>
      </c>
      <c r="D687" s="1">
        <f>'PR-RAS'!E694</f>
        <v>7939062.0499999998</v>
      </c>
      <c r="E687" s="1">
        <v>0</v>
      </c>
      <c r="F687" s="1">
        <v>0</v>
      </c>
      <c r="G687" s="2">
        <f t="shared" si="10"/>
        <v>14500430.582260001</v>
      </c>
      <c r="H687" s="2">
        <f t="shared" si="11"/>
        <v>0.24000000022351742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164.84</v>
      </c>
      <c r="D688" s="1">
        <f>'PR-RAS'!E695</f>
        <v>0</v>
      </c>
      <c r="E688" s="1">
        <v>0</v>
      </c>
      <c r="F688" s="1">
        <v>0</v>
      </c>
      <c r="G688" s="2">
        <f t="shared" si="10"/>
        <v>113.24508000000002</v>
      </c>
      <c r="H688" s="2">
        <f t="shared" si="11"/>
        <v>0.15999999999999659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90354.06</v>
      </c>
      <c r="D689" s="1">
        <f>'PR-RAS'!E696</f>
        <v>51278.06</v>
      </c>
      <c r="E689" s="1">
        <v>0</v>
      </c>
      <c r="F689" s="1">
        <v>0</v>
      </c>
      <c r="G689" s="2">
        <f t="shared" si="10"/>
        <v>132722.20383999997</v>
      </c>
      <c r="H689" s="2">
        <f t="shared" si="11"/>
        <v>0.11999999999534339</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364798</v>
      </c>
      <c r="D690" s="1">
        <f>'PR-RAS'!E697</f>
        <v>468374.96</v>
      </c>
      <c r="E690" s="1">
        <v>0</v>
      </c>
      <c r="F690" s="1">
        <v>0</v>
      </c>
      <c r="G690" s="2">
        <f t="shared" si="10"/>
        <v>896766.51687999989</v>
      </c>
      <c r="H690" s="2">
        <f t="shared" si="11"/>
        <v>3.9999999979045242E-2</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8628043.9800000004</v>
      </c>
      <c r="D691" s="1">
        <f>'PR-RAS'!E698</f>
        <v>7487479.1799999997</v>
      </c>
      <c r="E691" s="1">
        <v>0</v>
      </c>
      <c r="F691" s="1">
        <v>0</v>
      </c>
      <c r="G691" s="2">
        <f t="shared" si="10"/>
        <v>16286071.614599999</v>
      </c>
      <c r="H691" s="2">
        <f t="shared" si="11"/>
        <v>0.19999999925494194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12110.96</v>
      </c>
      <c r="D693" s="1">
        <f>'PR-RAS'!E700</f>
        <v>0</v>
      </c>
      <c r="E693" s="1">
        <v>0</v>
      </c>
      <c r="F693" s="1">
        <v>0</v>
      </c>
      <c r="G693" s="2">
        <f t="shared" si="10"/>
        <v>8380.7843199999988</v>
      </c>
      <c r="H693" s="2">
        <f t="shared" si="11"/>
        <v>4.0000000000873115E-2</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10750318.960000001</v>
      </c>
      <c r="D703" s="1">
        <f>'PR-RAS'!E710</f>
        <v>11947455.630000001</v>
      </c>
      <c r="E703" s="1">
        <v>0</v>
      </c>
      <c r="F703" s="1">
        <v>0</v>
      </c>
      <c r="G703" s="2">
        <f t="shared" si="10"/>
        <v>24320951.614439998</v>
      </c>
      <c r="H703" s="2">
        <f t="shared" si="11"/>
        <v>0.40999999828636646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186601.06</v>
      </c>
      <c r="D705" s="1">
        <f>'PR-RAS'!E712</f>
        <v>161055.42000000001</v>
      </c>
      <c r="E705" s="1">
        <v>0</v>
      </c>
      <c r="F705" s="1">
        <v>0</v>
      </c>
      <c r="G705" s="2">
        <f t="shared" si="10"/>
        <v>358133.1776</v>
      </c>
      <c r="H705" s="2">
        <f t="shared" si="11"/>
        <v>0.48000000001047738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396806.69</v>
      </c>
      <c r="D709" s="1">
        <f>'PR-RAS'!E716</f>
        <v>306213.01</v>
      </c>
      <c r="E709" s="1">
        <v>0</v>
      </c>
      <c r="F709" s="1">
        <v>0</v>
      </c>
      <c r="G709" s="2">
        <f t="shared" si="10"/>
        <v>714536.75867999997</v>
      </c>
      <c r="H709" s="2">
        <f t="shared" si="11"/>
        <v>0.32000000000698492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310031.98</v>
      </c>
      <c r="D710" s="1">
        <f>'PR-RAS'!E717</f>
        <v>305783.64</v>
      </c>
      <c r="E710" s="1">
        <v>0</v>
      </c>
      <c r="F710" s="1">
        <v>0</v>
      </c>
      <c r="G710" s="2">
        <f t="shared" si="10"/>
        <v>653413.87534000003</v>
      </c>
      <c r="H710" s="2">
        <f t="shared" si="11"/>
        <v>0.38000000000465661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5009835.83</v>
      </c>
      <c r="D711" s="1">
        <f>'PR-RAS'!E718</f>
        <v>5475385.5199999996</v>
      </c>
      <c r="E711" s="1">
        <v>0</v>
      </c>
      <c r="F711" s="1">
        <v>0</v>
      </c>
      <c r="G711" s="2">
        <f t="shared" si="10"/>
        <v>11332030.877699999</v>
      </c>
      <c r="H711" s="2">
        <f t="shared" si="11"/>
        <v>0.65000000037252903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1607.88</v>
      </c>
      <c r="D712" s="1">
        <f>'PR-RAS'!E719</f>
        <v>252.21</v>
      </c>
      <c r="E712" s="1">
        <v>0</v>
      </c>
      <c r="F712" s="1">
        <v>0</v>
      </c>
      <c r="G712" s="2">
        <f t="shared" si="10"/>
        <v>1501.8453</v>
      </c>
      <c r="H712" s="2">
        <f t="shared" si="11"/>
        <v>0.32999999999989882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208443.59</v>
      </c>
      <c r="D713" s="1">
        <f>'PR-RAS'!E720</f>
        <v>269675.45</v>
      </c>
      <c r="E713" s="1">
        <v>0</v>
      </c>
      <c r="F713" s="1">
        <v>0</v>
      </c>
      <c r="G713" s="2">
        <f t="shared" si="10"/>
        <v>532429.67687999993</v>
      </c>
      <c r="H713" s="2">
        <f t="shared" si="11"/>
        <v>0.86000000001513399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83478.66</v>
      </c>
      <c r="D714" s="1">
        <f>'PR-RAS'!E721</f>
        <v>92270.24</v>
      </c>
      <c r="E714" s="1">
        <v>0</v>
      </c>
      <c r="F714" s="1">
        <v>0</v>
      </c>
      <c r="G714" s="2">
        <f t="shared" si="10"/>
        <v>191097.64681999999</v>
      </c>
      <c r="H714" s="2">
        <f t="shared" si="11"/>
        <v>0.58000000000174623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1476116.13</v>
      </c>
      <c r="D715" s="1">
        <f>'PR-RAS'!E722</f>
        <v>1804843.19</v>
      </c>
      <c r="E715" s="1">
        <v>0</v>
      </c>
      <c r="F715" s="1">
        <v>0</v>
      </c>
      <c r="G715" s="2">
        <f t="shared" si="10"/>
        <v>3631262.9921399998</v>
      </c>
      <c r="H715" s="2">
        <f t="shared" si="11"/>
        <v>0.31999999983236194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48086.75</v>
      </c>
      <c r="D716" s="1">
        <f>'PR-RAS'!E723</f>
        <v>81434.8</v>
      </c>
      <c r="E716" s="1">
        <v>0</v>
      </c>
      <c r="F716" s="1">
        <v>0</v>
      </c>
      <c r="G716" s="2">
        <f t="shared" si="10"/>
        <v>150833.79024999999</v>
      </c>
      <c r="H716" s="2">
        <f t="shared" si="11"/>
        <v>0.44999999999708962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862411.45</v>
      </c>
      <c r="D717" s="1">
        <f>'PR-RAS'!E724</f>
        <v>950180.08</v>
      </c>
      <c r="E717" s="1">
        <v>0</v>
      </c>
      <c r="F717" s="1">
        <v>0</v>
      </c>
      <c r="G717" s="2">
        <f t="shared" si="10"/>
        <v>1978144.4727599998</v>
      </c>
      <c r="H717" s="2">
        <f t="shared" si="11"/>
        <v>0.52999999991152436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156426.41</v>
      </c>
      <c r="D718" s="1">
        <f>'PR-RAS'!E725</f>
        <v>159261.04</v>
      </c>
      <c r="E718" s="1">
        <v>0</v>
      </c>
      <c r="F718" s="1">
        <v>0</v>
      </c>
      <c r="G718" s="2">
        <f t="shared" si="10"/>
        <v>340538.06732999999</v>
      </c>
      <c r="H718" s="2">
        <f t="shared" si="11"/>
        <v>0.45000000001164153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144759.25</v>
      </c>
      <c r="D719" s="1">
        <f>'PR-RAS'!E726</f>
        <v>96182.09</v>
      </c>
      <c r="E719" s="1">
        <v>0</v>
      </c>
      <c r="F719" s="1">
        <v>0</v>
      </c>
      <c r="G719" s="2">
        <f t="shared" si="10"/>
        <v>242054.62273999999</v>
      </c>
      <c r="H719" s="2">
        <f t="shared" si="11"/>
        <v>0.33999999999650754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32461.33</v>
      </c>
      <c r="D732" s="1">
        <f>'PR-RAS'!E739</f>
        <v>28371.599999999999</v>
      </c>
      <c r="E732" s="1">
        <v>0</v>
      </c>
      <c r="F732" s="1">
        <v>0</v>
      </c>
      <c r="G732" s="2">
        <f t="shared" si="10"/>
        <v>65208.511429999999</v>
      </c>
      <c r="H732" s="2">
        <f t="shared" si="11"/>
        <v>0.73000000000320142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160499.57999999999</v>
      </c>
      <c r="D735" s="1">
        <f>'PR-RAS'!E742</f>
        <v>160783.37</v>
      </c>
      <c r="E735" s="1">
        <v>0</v>
      </c>
      <c r="F735" s="1">
        <v>0</v>
      </c>
      <c r="G735" s="2">
        <f t="shared" si="10"/>
        <v>353836.67887999996</v>
      </c>
      <c r="H735" s="2">
        <f t="shared" si="11"/>
        <v>0.79000000000814907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4725.6400000000003</v>
      </c>
      <c r="D737" s="1">
        <f>'PR-RAS'!E744</f>
        <v>3788.8</v>
      </c>
      <c r="E737" s="1">
        <v>0</v>
      </c>
      <c r="F737" s="1">
        <v>0</v>
      </c>
      <c r="G737" s="2">
        <f t="shared" si="10"/>
        <v>9055.1846400000013</v>
      </c>
      <c r="H737" s="2">
        <f t="shared" si="11"/>
        <v>0.55999999999949068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31947.1</v>
      </c>
      <c r="E750" s="1">
        <v>0</v>
      </c>
      <c r="F750" s="1">
        <v>0</v>
      </c>
      <c r="G750" s="2">
        <f t="shared" si="10"/>
        <v>47856.755799999999</v>
      </c>
      <c r="H750" s="2">
        <f t="shared" si="11"/>
        <v>9.9999999998544808E-2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709292.22</v>
      </c>
      <c r="D752" s="1">
        <f>'PR-RAS'!E759</f>
        <v>643060.28</v>
      </c>
      <c r="E752" s="1">
        <v>0</v>
      </c>
      <c r="F752" s="1">
        <v>0</v>
      </c>
      <c r="G752" s="2">
        <f t="shared" si="10"/>
        <v>1498554.9977800001</v>
      </c>
      <c r="H752" s="2">
        <f t="shared" si="11"/>
        <v>0.5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147162.74</v>
      </c>
      <c r="D753" s="1">
        <f>'PR-RAS'!E760</f>
        <v>139475.48000000001</v>
      </c>
      <c r="E753" s="1">
        <v>0</v>
      </c>
      <c r="F753" s="1">
        <v>0</v>
      </c>
      <c r="G753" s="2">
        <f t="shared" si="10"/>
        <v>320437.5024</v>
      </c>
      <c r="H753" s="2">
        <f t="shared" si="11"/>
        <v>0.7400000000197906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46.45</v>
      </c>
      <c r="D755" s="1">
        <f>'PR-RAS'!E762</f>
        <v>46.45</v>
      </c>
      <c r="E755" s="1">
        <v>0</v>
      </c>
      <c r="F755" s="1">
        <v>0</v>
      </c>
      <c r="G755" s="2">
        <f t="shared" si="10"/>
        <v>105.06990000000002</v>
      </c>
      <c r="H755" s="2">
        <f t="shared" si="11"/>
        <v>0.90000000000000568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187041.61</v>
      </c>
      <c r="D756" s="1">
        <f>'PR-RAS'!E763</f>
        <v>13575.69</v>
      </c>
      <c r="E756" s="1">
        <v>0</v>
      </c>
      <c r="F756" s="1">
        <v>0</v>
      </c>
      <c r="G756" s="2">
        <f t="shared" si="10"/>
        <v>161715.70744999999</v>
      </c>
      <c r="H756" s="2">
        <f t="shared" si="11"/>
        <v>0.70000000001346052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365841.8</v>
      </c>
      <c r="D757" s="1">
        <f>'PR-RAS'!E764</f>
        <v>1272.9000000000001</v>
      </c>
      <c r="E757" s="1">
        <v>0</v>
      </c>
      <c r="F757" s="1">
        <v>0</v>
      </c>
      <c r="G757" s="2">
        <f t="shared" si="10"/>
        <v>278501.02559999999</v>
      </c>
      <c r="H757" s="2">
        <f t="shared" si="11"/>
        <v>0.30000000001155058</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52063.76</v>
      </c>
      <c r="D763" s="1">
        <f>'PR-RAS'!E770</f>
        <v>105297.87</v>
      </c>
      <c r="E763" s="1">
        <v>0</v>
      </c>
      <c r="F763" s="1">
        <v>0</v>
      </c>
      <c r="G763" s="2">
        <f t="shared" si="10"/>
        <v>200146.53899999999</v>
      </c>
      <c r="H763" s="2">
        <f t="shared" si="11"/>
        <v>0.37000000000261934</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32517.09</v>
      </c>
      <c r="D764" s="1">
        <f>'PR-RAS'!E771</f>
        <v>1787607.29</v>
      </c>
      <c r="E764" s="1">
        <v>0</v>
      </c>
      <c r="F764" s="1">
        <v>0</v>
      </c>
      <c r="G764" s="2">
        <f t="shared" si="10"/>
        <v>2752699.2642100002</v>
      </c>
      <c r="H764" s="2">
        <f t="shared" si="11"/>
        <v>0.38000000003739842</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97440.79</v>
      </c>
      <c r="D784" s="1">
        <f>'PR-RAS'!E791</f>
        <v>71450.7</v>
      </c>
      <c r="E784" s="1">
        <v>0</v>
      </c>
      <c r="F784" s="1">
        <v>0</v>
      </c>
      <c r="G784" s="2">
        <f t="shared" si="10"/>
        <v>188187.93477000002</v>
      </c>
      <c r="H784" s="2">
        <f t="shared" si="11"/>
        <v>0.51000000000931323</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6629.08</v>
      </c>
      <c r="D809" s="1">
        <f>'PR-RAS'!E816</f>
        <v>8219.99</v>
      </c>
      <c r="E809" s="1">
        <v>0</v>
      </c>
      <c r="F809" s="1">
        <v>0</v>
      </c>
      <c r="G809" s="2">
        <f t="shared" si="10"/>
        <v>18639.800479999998</v>
      </c>
      <c r="H809" s="2">
        <f t="shared" si="11"/>
        <v>9.0000000000145519E-2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7769.01</v>
      </c>
      <c r="D810" s="1">
        <f>'PR-RAS'!E817</f>
        <v>0</v>
      </c>
      <c r="E810" s="1">
        <v>0</v>
      </c>
      <c r="F810" s="1">
        <v>0</v>
      </c>
      <c r="G810" s="2">
        <f t="shared" ref="G810:G983" si="18">(B810/1000)*(C810*1+D810*2)</f>
        <v>6285.1290900000004</v>
      </c>
      <c r="H810" s="2">
        <f t="shared" ref="H810:H1067" si="19">ABS(C810-ROUND(C810,0))+ABS(D810-ROUND(D810,0))</f>
        <v>1.0000000000218279E-2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222629.97</v>
      </c>
      <c r="D812" s="1">
        <f>'PR-RAS'!E819</f>
        <v>267079.40999999997</v>
      </c>
      <c r="E812" s="1">
        <v>0</v>
      </c>
      <c r="F812" s="1">
        <v>0</v>
      </c>
      <c r="G812" s="2">
        <f t="shared" si="18"/>
        <v>613755.70869</v>
      </c>
      <c r="H812" s="2">
        <f t="shared" si="19"/>
        <v>0.43999999997322448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155069.45000000001</v>
      </c>
      <c r="D816" s="1">
        <f>'PR-RAS'!E823</f>
        <v>232294.51</v>
      </c>
      <c r="E816" s="1">
        <v>0</v>
      </c>
      <c r="F816" s="1">
        <v>0</v>
      </c>
      <c r="G816" s="2">
        <f t="shared" si="18"/>
        <v>505021.65304999996</v>
      </c>
      <c r="H816" s="2">
        <f t="shared" si="19"/>
        <v>0.94000000000232831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3745357.96</v>
      </c>
      <c r="D817" s="1">
        <f>'PR-RAS'!E824</f>
        <v>4019472.72</v>
      </c>
      <c r="E817" s="1">
        <v>0</v>
      </c>
      <c r="F817" s="1">
        <v>0</v>
      </c>
      <c r="G817" s="2">
        <f t="shared" si="18"/>
        <v>9615991.5744000003</v>
      </c>
      <c r="H817" s="2">
        <f t="shared" si="19"/>
        <v>0.31999999983236194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186226.02</v>
      </c>
      <c r="D819" s="1">
        <f>'PR-RAS'!E826</f>
        <v>110138.41</v>
      </c>
      <c r="E819" s="1">
        <v>0</v>
      </c>
      <c r="F819" s="1">
        <v>0</v>
      </c>
      <c r="G819" s="2">
        <f t="shared" si="18"/>
        <v>332519.32311999996</v>
      </c>
      <c r="H819" s="2">
        <f t="shared" si="19"/>
        <v>0.42999999999301508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4866.17</v>
      </c>
      <c r="D820" s="1">
        <f>'PR-RAS'!E827</f>
        <v>6604.49</v>
      </c>
      <c r="E820" s="1">
        <v>0</v>
      </c>
      <c r="F820" s="1">
        <v>0</v>
      </c>
      <c r="G820" s="2">
        <f t="shared" si="18"/>
        <v>14803.547850000001</v>
      </c>
      <c r="H820" s="2">
        <f t="shared" si="19"/>
        <v>0.65999999999985448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543150.39</v>
      </c>
      <c r="D821" s="1">
        <f>'PR-RAS'!E828</f>
        <v>713471.71</v>
      </c>
      <c r="E821" s="1">
        <v>0</v>
      </c>
      <c r="F821" s="1">
        <v>0</v>
      </c>
      <c r="G821" s="2">
        <f t="shared" si="18"/>
        <v>1615476.9242</v>
      </c>
      <c r="H821" s="2">
        <f t="shared" si="19"/>
        <v>0.68000000005122274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325.43</v>
      </c>
      <c r="D822" s="1">
        <f>'PR-RAS'!E829</f>
        <v>0</v>
      </c>
      <c r="E822" s="1">
        <v>0</v>
      </c>
      <c r="F822" s="1">
        <v>0</v>
      </c>
      <c r="G822" s="2">
        <f t="shared" si="18"/>
        <v>267.17802999999998</v>
      </c>
      <c r="H822" s="2">
        <f t="shared" si="19"/>
        <v>0.43000000000000682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13272.28</v>
      </c>
      <c r="D823" s="1">
        <f>'PR-RAS'!E830</f>
        <v>0</v>
      </c>
      <c r="E823" s="1">
        <v>0</v>
      </c>
      <c r="F823" s="1">
        <v>0</v>
      </c>
      <c r="G823" s="2">
        <f t="shared" si="18"/>
        <v>10909.81416</v>
      </c>
      <c r="H823" s="2">
        <f t="shared" si="19"/>
        <v>0.28000000000065484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33180.699999999997</v>
      </c>
      <c r="D844" s="1">
        <f>'PR-RAS'!E851</f>
        <v>0</v>
      </c>
      <c r="E844" s="1">
        <v>0</v>
      </c>
      <c r="F844" s="1">
        <v>0</v>
      </c>
      <c r="G844" s="2">
        <f t="shared" si="18"/>
        <v>27971.330099999996</v>
      </c>
      <c r="H844" s="2">
        <f t="shared" si="19"/>
        <v>0.30000000000291038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5251.48</v>
      </c>
      <c r="D849" s="1">
        <f>'PR-RAS'!E856</f>
        <v>509.14</v>
      </c>
      <c r="E849" s="1">
        <v>0</v>
      </c>
      <c r="F849" s="1">
        <v>0</v>
      </c>
      <c r="G849" s="2">
        <f t="shared" si="18"/>
        <v>5316.7564799999991</v>
      </c>
      <c r="H849" s="2">
        <f t="shared" si="19"/>
        <v>0.6199999999995498</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1833751.17</v>
      </c>
      <c r="E871" s="1">
        <v>0</v>
      </c>
      <c r="F871" s="1">
        <v>0</v>
      </c>
      <c r="G871" s="2">
        <f t="shared" si="18"/>
        <v>3190727.0357999997</v>
      </c>
      <c r="H871" s="2">
        <f t="shared" si="19"/>
        <v>0.16999999992549419</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918764.97</v>
      </c>
      <c r="D878" s="1">
        <f>'PR-RAS'!E885</f>
        <v>2479922.75</v>
      </c>
      <c r="E878" s="1">
        <v>0</v>
      </c>
      <c r="F878" s="1">
        <v>0</v>
      </c>
      <c r="G878" s="2">
        <f t="shared" si="18"/>
        <v>5155541.3821899993</v>
      </c>
      <c r="H878" s="2">
        <f t="shared" si="19"/>
        <v>0.28000000002793968</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83151.399999999994</v>
      </c>
      <c r="D879" s="1">
        <f>'PR-RAS'!E886</f>
        <v>1810652.15</v>
      </c>
      <c r="E879" s="1">
        <v>0</v>
      </c>
      <c r="F879" s="1">
        <v>0</v>
      </c>
      <c r="G879" s="2">
        <f t="shared" si="18"/>
        <v>3252512.1045999997</v>
      </c>
      <c r="H879" s="2">
        <f t="shared" si="19"/>
        <v>0.54999999990104698</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763764.26</v>
      </c>
      <c r="D940" s="1">
        <f>'PR-RAS'!E947</f>
        <v>612611.03</v>
      </c>
      <c r="E940" s="1">
        <v>0</v>
      </c>
      <c r="F940" s="1">
        <v>0</v>
      </c>
      <c r="G940" s="2">
        <f t="shared" si="18"/>
        <v>1867658.15448</v>
      </c>
      <c r="H940" s="2">
        <f t="shared" si="19"/>
        <v>0.2900000000372529</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1124.1600000000001</v>
      </c>
      <c r="D943" s="1">
        <f>'PR-RAS'!E950</f>
        <v>0</v>
      </c>
      <c r="E943" s="1">
        <v>0</v>
      </c>
      <c r="F943" s="1">
        <v>0</v>
      </c>
      <c r="G943" s="2">
        <f t="shared" si="18"/>
        <v>1058.9587200000001</v>
      </c>
      <c r="H943" s="2">
        <f t="shared" si="19"/>
        <v>0.16000000000008185</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2559299.94</v>
      </c>
      <c r="D946" s="1">
        <f>'PR-RAS'!E953</f>
        <v>1498197.12</v>
      </c>
      <c r="E946" s="1">
        <v>0</v>
      </c>
      <c r="F946" s="1">
        <v>0</v>
      </c>
      <c r="G946" s="2">
        <f t="shared" si="18"/>
        <v>5250131.0000999998</v>
      </c>
      <c r="H946" s="2">
        <f t="shared" si="19"/>
        <v>0.18000000016763806</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281276.38</v>
      </c>
      <c r="D947" s="1">
        <f>'PR-RAS'!E954</f>
        <v>494700.54</v>
      </c>
      <c r="E947" s="1">
        <v>0</v>
      </c>
      <c r="F947" s="1">
        <v>0</v>
      </c>
      <c r="G947" s="2">
        <f t="shared" si="18"/>
        <v>1202060.8771599999</v>
      </c>
      <c r="H947" s="2">
        <f t="shared" si="19"/>
        <v>0.84000000002561137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34885.24</v>
      </c>
      <c r="D951" s="1">
        <f>'PR-RAS'!E958</f>
        <v>35946.339999999997</v>
      </c>
      <c r="E951" s="1">
        <v>0</v>
      </c>
      <c r="F951" s="1">
        <v>0</v>
      </c>
      <c r="G951" s="2">
        <f t="shared" si="18"/>
        <v>101439.02399999998</v>
      </c>
      <c r="H951" s="2">
        <f t="shared" si="19"/>
        <v>0.57999999999447027</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26.63</v>
      </c>
      <c r="D961" s="1">
        <f>'PR-RAS'!E968</f>
        <v>0</v>
      </c>
      <c r="E961" s="1">
        <v>0</v>
      </c>
      <c r="F961" s="1">
        <v>0</v>
      </c>
      <c r="G961" s="2">
        <f t="shared" si="18"/>
        <v>25.564799999999998</v>
      </c>
      <c r="H961" s="2">
        <f t="shared" si="19"/>
        <v>0.37000000000000099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1124.1600000000001</v>
      </c>
      <c r="D976" s="1">
        <f>'PR-RAS'!E985</f>
        <v>0</v>
      </c>
      <c r="E976" s="1">
        <v>0</v>
      </c>
      <c r="F976" s="1">
        <v>0</v>
      </c>
      <c r="G976" s="2">
        <f t="shared" si="18"/>
        <v>1096.056</v>
      </c>
      <c r="H976" s="2">
        <f t="shared" si="19"/>
        <v>0.16000000000008185</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130255.17</v>
      </c>
      <c r="D978" s="1">
        <f>'PR-RAS'!E987</f>
        <v>94308.800000000003</v>
      </c>
      <c r="E978" s="1">
        <v>0</v>
      </c>
      <c r="F978" s="1">
        <v>0</v>
      </c>
      <c r="G978" s="2">
        <f t="shared" si="18"/>
        <v>311538.69628999999</v>
      </c>
      <c r="H978" s="2">
        <f t="shared" si="19"/>
        <v>0.36999999999534339</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3009668.66</v>
      </c>
      <c r="E979" s="1">
        <v>0</v>
      </c>
      <c r="F979" s="1">
        <v>0</v>
      </c>
      <c r="G979" s="2">
        <f t="shared" si="18"/>
        <v>5886911.8989599999</v>
      </c>
      <c r="H979" s="2">
        <f t="shared" si="19"/>
        <v>0.33999999985098839</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234499621.56999996</v>
      </c>
      <c r="D984" s="6">
        <f>BILANCA!E6</f>
        <v>258498295.29999995</v>
      </c>
      <c r="E984" s="6">
        <v>0</v>
      </c>
      <c r="F984" s="6">
        <v>0</v>
      </c>
      <c r="G984" s="7">
        <f t="shared" ref="G984:G1241" si="22">B984/1000*C984+B984/500*D984</f>
        <v>751496.21216999996</v>
      </c>
      <c r="H984" s="7">
        <f t="shared" si="19"/>
        <v>0.72999998927116394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197305947.02999997</v>
      </c>
      <c r="D985" s="1">
        <f>BILANCA!E7</f>
        <v>217656426.91999996</v>
      </c>
      <c r="E985" s="1">
        <v>0</v>
      </c>
      <c r="F985" s="1">
        <v>0</v>
      </c>
      <c r="G985" s="2">
        <f t="shared" si="22"/>
        <v>1265237.6017399998</v>
      </c>
      <c r="H985" s="2">
        <f t="shared" si="19"/>
        <v>0.11000001430511475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8496216.3100000005</v>
      </c>
      <c r="D986" s="1">
        <f>BILANCA!E8</f>
        <v>9169448.709999999</v>
      </c>
      <c r="E986" s="1">
        <v>0</v>
      </c>
      <c r="F986" s="1">
        <v>0</v>
      </c>
      <c r="G986" s="2">
        <f t="shared" si="22"/>
        <v>80505.341190000006</v>
      </c>
      <c r="H986" s="2">
        <f t="shared" si="19"/>
        <v>0.60000000149011612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8071229.8700000001</v>
      </c>
      <c r="D987" s="1">
        <f>BILANCA!E9</f>
        <v>8236583.3099999996</v>
      </c>
      <c r="E987" s="1">
        <v>0</v>
      </c>
      <c r="F987" s="1">
        <v>0</v>
      </c>
      <c r="G987" s="2">
        <f t="shared" si="22"/>
        <v>98177.585959999997</v>
      </c>
      <c r="H987" s="2">
        <f t="shared" si="19"/>
        <v>0.43999999947845936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958684.1</v>
      </c>
      <c r="D988" s="1">
        <f>BILANCA!E10</f>
        <v>1658734.65</v>
      </c>
      <c r="E988" s="1">
        <v>0</v>
      </c>
      <c r="F988" s="1">
        <v>0</v>
      </c>
      <c r="G988" s="2">
        <f t="shared" si="22"/>
        <v>21380.767</v>
      </c>
      <c r="H988" s="2">
        <f t="shared" si="19"/>
        <v>0.45000000006984919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533697.66</v>
      </c>
      <c r="D989" s="1">
        <f>BILANCA!E11</f>
        <v>725869.25</v>
      </c>
      <c r="E989" s="1">
        <v>0</v>
      </c>
      <c r="F989" s="1">
        <v>0</v>
      </c>
      <c r="G989" s="2">
        <f t="shared" si="22"/>
        <v>11912.616960000001</v>
      </c>
      <c r="H989" s="2">
        <f t="shared" si="19"/>
        <v>0.58999999996740371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143148013.39999998</v>
      </c>
      <c r="D990" s="1">
        <f>BILANCA!E12</f>
        <v>195144615.51999995</v>
      </c>
      <c r="E990" s="1">
        <v>0</v>
      </c>
      <c r="F990" s="1">
        <v>0</v>
      </c>
      <c r="G990" s="2">
        <f t="shared" si="22"/>
        <v>3734060.7110799993</v>
      </c>
      <c r="H990" s="2">
        <f t="shared" si="19"/>
        <v>0.88000002503395081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124641577.64</v>
      </c>
      <c r="D991" s="1">
        <f>BILANCA!E13</f>
        <v>166487176.75999999</v>
      </c>
      <c r="E991" s="1">
        <v>0</v>
      </c>
      <c r="F991" s="1">
        <v>0</v>
      </c>
      <c r="G991" s="2">
        <f t="shared" si="22"/>
        <v>3660927.4492800003</v>
      </c>
      <c r="H991" s="2">
        <f t="shared" si="19"/>
        <v>0.60000000894069672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1226154.3600000001</v>
      </c>
      <c r="D992" s="1">
        <f>BILANCA!E14</f>
        <v>1226154.3</v>
      </c>
      <c r="E992" s="1">
        <v>0</v>
      </c>
      <c r="F992" s="1">
        <v>0</v>
      </c>
      <c r="G992" s="2">
        <f t="shared" si="22"/>
        <v>33106.166639999996</v>
      </c>
      <c r="H992" s="2">
        <f t="shared" si="19"/>
        <v>0.66000000014901161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191654645.06999999</v>
      </c>
      <c r="D993" s="1">
        <f>BILANCA!E15</f>
        <v>236393707.03999999</v>
      </c>
      <c r="E993" s="1">
        <v>0</v>
      </c>
      <c r="F993" s="1">
        <v>0</v>
      </c>
      <c r="G993" s="2">
        <f t="shared" si="22"/>
        <v>6644420.5915000001</v>
      </c>
      <c r="H993" s="2">
        <f t="shared" si="19"/>
        <v>0.10999998450279236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1267770.6599999999</v>
      </c>
      <c r="D994" s="1">
        <f>BILANCA!E16</f>
        <v>1440321.81</v>
      </c>
      <c r="E994" s="1">
        <v>0</v>
      </c>
      <c r="F994" s="1">
        <v>0</v>
      </c>
      <c r="G994" s="2">
        <f t="shared" si="22"/>
        <v>45632.557079999999</v>
      </c>
      <c r="H994" s="2">
        <f t="shared" si="19"/>
        <v>0.53000000002793968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7043643</v>
      </c>
      <c r="D995" s="1">
        <f>BILANCA!E17</f>
        <v>7078138.6900000004</v>
      </c>
      <c r="E995" s="1">
        <v>0</v>
      </c>
      <c r="F995" s="1">
        <v>0</v>
      </c>
      <c r="G995" s="2">
        <f t="shared" si="22"/>
        <v>254399.04456000001</v>
      </c>
      <c r="H995" s="2">
        <f t="shared" si="19"/>
        <v>0.30999999959021807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76550635.450000003</v>
      </c>
      <c r="D996" s="1">
        <f>BILANCA!E18</f>
        <v>79651145.079999998</v>
      </c>
      <c r="E996" s="1">
        <v>0</v>
      </c>
      <c r="F996" s="1">
        <v>0</v>
      </c>
      <c r="G996" s="2">
        <f t="shared" si="22"/>
        <v>3066088.0329299998</v>
      </c>
      <c r="H996" s="2">
        <f t="shared" si="19"/>
        <v>0.5300000011920929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15472922.519999996</v>
      </c>
      <c r="D997" s="1">
        <f>BILANCA!E19</f>
        <v>25086890.75999999</v>
      </c>
      <c r="E997" s="1">
        <v>0</v>
      </c>
      <c r="F997" s="1">
        <v>0</v>
      </c>
      <c r="G997" s="2">
        <f t="shared" si="22"/>
        <v>919053.85655999975</v>
      </c>
      <c r="H997" s="2">
        <f t="shared" si="19"/>
        <v>0.7200000137090683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18845334.800000001</v>
      </c>
      <c r="D998" s="1">
        <f>BILANCA!E20</f>
        <v>23003629.98</v>
      </c>
      <c r="E998" s="1">
        <v>0</v>
      </c>
      <c r="F998" s="1">
        <v>0</v>
      </c>
      <c r="G998" s="2">
        <f t="shared" si="22"/>
        <v>972788.92139999999</v>
      </c>
      <c r="H998" s="2">
        <f t="shared" si="19"/>
        <v>0.2199999988079071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1171842.67</v>
      </c>
      <c r="D999" s="1">
        <f>BILANCA!E21</f>
        <v>1232127.77</v>
      </c>
      <c r="E999" s="1">
        <v>0</v>
      </c>
      <c r="F999" s="1">
        <v>0</v>
      </c>
      <c r="G999" s="2">
        <f t="shared" si="22"/>
        <v>58177.571360000002</v>
      </c>
      <c r="H999" s="2">
        <f t="shared" si="19"/>
        <v>0.56000000005587935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7442766.9199999999</v>
      </c>
      <c r="D1000" s="1">
        <f>BILANCA!E22</f>
        <v>7862860.9199999999</v>
      </c>
      <c r="E1000" s="1">
        <v>0</v>
      </c>
      <c r="F1000" s="1">
        <v>0</v>
      </c>
      <c r="G1000" s="2">
        <f t="shared" si="22"/>
        <v>393864.30892000004</v>
      </c>
      <c r="H1000" s="2">
        <f t="shared" si="19"/>
        <v>0.16000000014901161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33672836.689999998</v>
      </c>
      <c r="D1001" s="1">
        <f>BILANCA!E23</f>
        <v>40095989.340000004</v>
      </c>
      <c r="E1001" s="1">
        <v>0</v>
      </c>
      <c r="F1001" s="1">
        <v>0</v>
      </c>
      <c r="G1001" s="2">
        <f t="shared" si="22"/>
        <v>2049566.6766599999</v>
      </c>
      <c r="H1001" s="2">
        <f t="shared" si="19"/>
        <v>0.65000000596046448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881129.87</v>
      </c>
      <c r="D1002" s="1">
        <f>BILANCA!E24</f>
        <v>954566.1</v>
      </c>
      <c r="E1002" s="1">
        <v>0</v>
      </c>
      <c r="F1002" s="1">
        <v>0</v>
      </c>
      <c r="G1002" s="2">
        <f t="shared" si="22"/>
        <v>53014.979330000002</v>
      </c>
      <c r="H1002" s="2">
        <f t="shared" si="19"/>
        <v>0.22999999998137355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1573606.1</v>
      </c>
      <c r="D1003" s="1">
        <f>BILANCA!E25</f>
        <v>1695327.05</v>
      </c>
      <c r="E1003" s="1">
        <v>0</v>
      </c>
      <c r="F1003" s="1">
        <v>0</v>
      </c>
      <c r="G1003" s="2">
        <f t="shared" si="22"/>
        <v>99285.204000000012</v>
      </c>
      <c r="H1003" s="2">
        <f t="shared" si="19"/>
        <v>0.15000000013969839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9721239.0500000007</v>
      </c>
      <c r="D1004" s="1">
        <f>BILANCA!E26</f>
        <v>12205338.16</v>
      </c>
      <c r="E1004" s="1">
        <v>0</v>
      </c>
      <c r="F1004" s="1">
        <v>0</v>
      </c>
      <c r="G1004" s="2">
        <f t="shared" si="22"/>
        <v>716770.22277000011</v>
      </c>
      <c r="H1004" s="2">
        <f t="shared" si="19"/>
        <v>0.21000000089406967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57835833.579999998</v>
      </c>
      <c r="D1006" s="1">
        <f>BILANCA!E28</f>
        <v>61962948.560000002</v>
      </c>
      <c r="E1006" s="1">
        <v>0</v>
      </c>
      <c r="F1006" s="1">
        <v>0</v>
      </c>
      <c r="G1006" s="2">
        <f t="shared" si="22"/>
        <v>4180519.8061000002</v>
      </c>
      <c r="H1006" s="2">
        <f t="shared" si="19"/>
        <v>0.85999999940395355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1111123.92</v>
      </c>
      <c r="D1007" s="1">
        <f>BILANCA!E29</f>
        <v>1376467.23</v>
      </c>
      <c r="E1007" s="1">
        <v>0</v>
      </c>
      <c r="F1007" s="1">
        <v>0</v>
      </c>
      <c r="G1007" s="2">
        <f t="shared" si="22"/>
        <v>92737.401119999995</v>
      </c>
      <c r="H1007" s="2">
        <f t="shared" si="19"/>
        <v>0.31000000005587935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4188225.17</v>
      </c>
      <c r="D1008" s="1">
        <f>BILANCA!E30</f>
        <v>4608704.16</v>
      </c>
      <c r="E1008" s="1">
        <v>0</v>
      </c>
      <c r="F1008" s="1">
        <v>0</v>
      </c>
      <c r="G1008" s="2">
        <f t="shared" si="22"/>
        <v>335140.83724999998</v>
      </c>
      <c r="H1008" s="2">
        <f t="shared" si="19"/>
        <v>0.33000000007450581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14780.34</v>
      </c>
      <c r="D1010" s="1">
        <f>BILANCA!E32</f>
        <v>14780.34</v>
      </c>
      <c r="E1010" s="1">
        <v>0</v>
      </c>
      <c r="F1010" s="1">
        <v>0</v>
      </c>
      <c r="G1010" s="2">
        <f t="shared" si="22"/>
        <v>1197.2075400000001</v>
      </c>
      <c r="H1010" s="2">
        <f t="shared" si="19"/>
        <v>0.68000000000029104</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3091881.59</v>
      </c>
      <c r="D1012" s="1">
        <f>BILANCA!E34</f>
        <v>3247017.27</v>
      </c>
      <c r="E1012" s="1">
        <v>0</v>
      </c>
      <c r="F1012" s="1">
        <v>0</v>
      </c>
      <c r="G1012" s="2">
        <f t="shared" si="22"/>
        <v>277991.56777000002</v>
      </c>
      <c r="H1012" s="2">
        <f t="shared" si="19"/>
        <v>0.68000000016763806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1416531.3600000003</v>
      </c>
      <c r="D1013" s="1">
        <f>BILANCA!E35</f>
        <v>1462049.1700000004</v>
      </c>
      <c r="E1013" s="1">
        <v>0</v>
      </c>
      <c r="F1013" s="1">
        <v>0</v>
      </c>
      <c r="G1013" s="2">
        <f t="shared" si="22"/>
        <v>130218.89100000003</v>
      </c>
      <c r="H1013" s="2">
        <f t="shared" si="19"/>
        <v>0.53000000072643161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3437454.87</v>
      </c>
      <c r="D1014" s="1">
        <f>BILANCA!E36</f>
        <v>3644888.97</v>
      </c>
      <c r="E1014" s="1">
        <v>0</v>
      </c>
      <c r="F1014" s="1">
        <v>0</v>
      </c>
      <c r="G1014" s="2">
        <f t="shared" si="22"/>
        <v>332544.21710999997</v>
      </c>
      <c r="H1014" s="2">
        <f t="shared" si="19"/>
        <v>0.15999999968335032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35668.39</v>
      </c>
      <c r="D1015" s="1">
        <f>BILANCA!E37</f>
        <v>43047.1</v>
      </c>
      <c r="E1015" s="1">
        <v>0</v>
      </c>
      <c r="F1015" s="1">
        <v>0</v>
      </c>
      <c r="G1015" s="2">
        <f t="shared" si="22"/>
        <v>3896.4028800000001</v>
      </c>
      <c r="H1015" s="2">
        <f t="shared" si="19"/>
        <v>0.48999999999796273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73160.710000000006</v>
      </c>
      <c r="D1017" s="1">
        <f>BILANCA!E39</f>
        <v>73160.72</v>
      </c>
      <c r="E1017" s="1">
        <v>0</v>
      </c>
      <c r="F1017" s="1">
        <v>0</v>
      </c>
      <c r="G1017" s="2">
        <f t="shared" si="22"/>
        <v>7462.3931000000011</v>
      </c>
      <c r="H1017" s="2">
        <f t="shared" si="19"/>
        <v>0.569999999992433</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2129752.61</v>
      </c>
      <c r="D1018" s="1">
        <f>BILANCA!E40</f>
        <v>2299047.62</v>
      </c>
      <c r="E1018" s="1">
        <v>0</v>
      </c>
      <c r="F1018" s="1">
        <v>0</v>
      </c>
      <c r="G1018" s="2">
        <f t="shared" si="22"/>
        <v>235474.67475000003</v>
      </c>
      <c r="H1018" s="2">
        <f t="shared" si="19"/>
        <v>0.77000000001862645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101975.92000000001</v>
      </c>
      <c r="D1019" s="1">
        <f>BILANCA!E41</f>
        <v>89405.319999999978</v>
      </c>
      <c r="E1019" s="1">
        <v>0</v>
      </c>
      <c r="F1019" s="1">
        <v>0</v>
      </c>
      <c r="G1019" s="2">
        <f t="shared" si="22"/>
        <v>10108.316159999998</v>
      </c>
      <c r="H1019" s="2">
        <f t="shared" si="19"/>
        <v>0.3999999999650754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266599.93</v>
      </c>
      <c r="D1020" s="1">
        <f>BILANCA!E42</f>
        <v>261399.36</v>
      </c>
      <c r="E1020" s="1">
        <v>0</v>
      </c>
      <c r="F1020" s="1">
        <v>0</v>
      </c>
      <c r="G1020" s="2">
        <f t="shared" si="22"/>
        <v>29207.750049999995</v>
      </c>
      <c r="H1020" s="2">
        <f t="shared" si="19"/>
        <v>0.42999999999301508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19450.580000000002</v>
      </c>
      <c r="D1021" s="1">
        <f>BILANCA!E43</f>
        <v>12080.55</v>
      </c>
      <c r="E1021" s="1">
        <v>0</v>
      </c>
      <c r="F1021" s="1">
        <v>0</v>
      </c>
      <c r="G1021" s="2">
        <f t="shared" si="22"/>
        <v>1657.2438400000001</v>
      </c>
      <c r="H1021" s="2">
        <f t="shared" si="19"/>
        <v>0.86999999999898137</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184074.59</v>
      </c>
      <c r="D1022" s="1">
        <f>BILANCA!E44</f>
        <v>184074.59</v>
      </c>
      <c r="E1022" s="1">
        <v>0</v>
      </c>
      <c r="F1022" s="1">
        <v>0</v>
      </c>
      <c r="G1022" s="2">
        <f t="shared" si="22"/>
        <v>21536.727030000002</v>
      </c>
      <c r="H1022" s="2">
        <f t="shared" si="19"/>
        <v>0.82000000000698492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403882.03999999992</v>
      </c>
      <c r="D1023" s="1">
        <f>BILANCA!E45</f>
        <v>642626.2799999998</v>
      </c>
      <c r="E1023" s="1">
        <v>0</v>
      </c>
      <c r="F1023" s="1">
        <v>0</v>
      </c>
      <c r="G1023" s="2">
        <f t="shared" si="22"/>
        <v>67565.383999999976</v>
      </c>
      <c r="H1023" s="2">
        <f t="shared" si="19"/>
        <v>0.31999999971594661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1324601.76</v>
      </c>
      <c r="D1025" s="1">
        <f>BILANCA!E47</f>
        <v>1637440.43</v>
      </c>
      <c r="E1025" s="1">
        <v>0</v>
      </c>
      <c r="F1025" s="1">
        <v>0</v>
      </c>
      <c r="G1025" s="2">
        <f t="shared" si="22"/>
        <v>193178.27004</v>
      </c>
      <c r="H1025" s="2">
        <f t="shared" si="19"/>
        <v>0.66999999992549419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64174.879999999997</v>
      </c>
      <c r="D1026" s="1">
        <f>BILANCA!E48</f>
        <v>64174.91</v>
      </c>
      <c r="E1026" s="1">
        <v>0</v>
      </c>
      <c r="F1026" s="1">
        <v>0</v>
      </c>
      <c r="G1026" s="2">
        <f t="shared" si="22"/>
        <v>8278.5620999999992</v>
      </c>
      <c r="H1026" s="2">
        <f t="shared" si="19"/>
        <v>0.20999999999912689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46772.79</v>
      </c>
      <c r="D1027" s="1">
        <f>BILANCA!E49</f>
        <v>50085.29</v>
      </c>
      <c r="E1027" s="1">
        <v>0</v>
      </c>
      <c r="F1027" s="1">
        <v>0</v>
      </c>
      <c r="G1027" s="2">
        <f t="shared" si="22"/>
        <v>6465.50828</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1031667.39</v>
      </c>
      <c r="D1028" s="1">
        <f>BILANCA!E50</f>
        <v>1109074.3500000001</v>
      </c>
      <c r="E1028" s="1">
        <v>0</v>
      </c>
      <c r="F1028" s="1">
        <v>0</v>
      </c>
      <c r="G1028" s="2">
        <f t="shared" si="22"/>
        <v>146241.72404999999</v>
      </c>
      <c r="H1028" s="2">
        <f t="shared" si="19"/>
        <v>0.7400000001071021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4156.83</v>
      </c>
      <c r="D1029" s="1">
        <f>BILANCA!E51</f>
        <v>4156.83</v>
      </c>
      <c r="E1029" s="1">
        <v>0</v>
      </c>
      <c r="F1029" s="1">
        <v>0</v>
      </c>
      <c r="G1029" s="2">
        <f t="shared" si="22"/>
        <v>573.64254000000005</v>
      </c>
      <c r="H1029" s="2">
        <f t="shared" si="19"/>
        <v>0.34000000000014552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48313.169999999925</v>
      </c>
      <c r="D1030" s="1">
        <f>BILANCA!E52</f>
        <v>52928.94000000041</v>
      </c>
      <c r="E1030" s="1">
        <v>0</v>
      </c>
      <c r="F1030" s="1">
        <v>0</v>
      </c>
      <c r="G1030" s="2">
        <f t="shared" si="22"/>
        <v>7246.0393500000355</v>
      </c>
      <c r="H1030" s="2">
        <f t="shared" si="19"/>
        <v>0.22999999951571226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24876.66</v>
      </c>
      <c r="D1031" s="1">
        <f>BILANCA!E53</f>
        <v>34318.71</v>
      </c>
      <c r="E1031" s="1">
        <v>0</v>
      </c>
      <c r="F1031" s="1">
        <v>0</v>
      </c>
      <c r="G1031" s="2">
        <f t="shared" si="22"/>
        <v>4488.6758399999999</v>
      </c>
      <c r="H1031" s="2">
        <f t="shared" si="19"/>
        <v>0.63000000000101863</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6061932.0899999999</v>
      </c>
      <c r="D1032" s="1">
        <f>BILANCA!E54</f>
        <v>6368060.8200000003</v>
      </c>
      <c r="E1032" s="1">
        <v>0</v>
      </c>
      <c r="F1032" s="1">
        <v>0</v>
      </c>
      <c r="G1032" s="2">
        <f t="shared" si="22"/>
        <v>921104.63277000003</v>
      </c>
      <c r="H1032" s="2">
        <f t="shared" si="19"/>
        <v>0.26999999955296516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6038495.5800000001</v>
      </c>
      <c r="D1033" s="1">
        <f>BILANCA!E55</f>
        <v>6349450.5899999999</v>
      </c>
      <c r="E1033" s="1">
        <v>0</v>
      </c>
      <c r="F1033" s="1">
        <v>0</v>
      </c>
      <c r="G1033" s="2">
        <f t="shared" si="22"/>
        <v>936869.83799999999</v>
      </c>
      <c r="H1033" s="2">
        <f t="shared" si="19"/>
        <v>0.83000000007450581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43585460.589999996</v>
      </c>
      <c r="D1034" s="1">
        <f>BILANCA!E56</f>
        <v>9352372.2199999988</v>
      </c>
      <c r="E1034" s="1">
        <v>0</v>
      </c>
      <c r="F1034" s="1">
        <v>0</v>
      </c>
      <c r="G1034" s="2">
        <f t="shared" si="22"/>
        <v>3176800.4565299992</v>
      </c>
      <c r="H1034" s="2">
        <f t="shared" si="19"/>
        <v>0.63000000268220901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42133111.549999997</v>
      </c>
      <c r="D1035" s="1">
        <f>BILANCA!E57</f>
        <v>4320559.54</v>
      </c>
      <c r="E1035" s="1">
        <v>0</v>
      </c>
      <c r="F1035" s="1">
        <v>0</v>
      </c>
      <c r="G1035" s="2">
        <f t="shared" si="22"/>
        <v>2640259.9927599998</v>
      </c>
      <c r="H1035" s="2">
        <f t="shared" si="19"/>
        <v>0.91000000294297934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13684.31</v>
      </c>
      <c r="D1036" s="1">
        <f>BILANCA!E58</f>
        <v>55415.77</v>
      </c>
      <c r="E1036" s="1">
        <v>0</v>
      </c>
      <c r="F1036" s="1">
        <v>0</v>
      </c>
      <c r="G1036" s="2">
        <f t="shared" si="22"/>
        <v>6599.3400499999998</v>
      </c>
      <c r="H1036" s="2">
        <f t="shared" si="19"/>
        <v>0.5400000000026921</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1438664.73</v>
      </c>
      <c r="D1040" s="1">
        <f>BILANCA!E62</f>
        <v>4976396.91</v>
      </c>
      <c r="E1040" s="1">
        <v>0</v>
      </c>
      <c r="F1040" s="1">
        <v>0</v>
      </c>
      <c r="G1040" s="2">
        <f t="shared" si="22"/>
        <v>649313.13734999998</v>
      </c>
      <c r="H1040" s="2">
        <f t="shared" si="19"/>
        <v>0.35999999986961484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2023786.7300000002</v>
      </c>
      <c r="D1041" s="1">
        <f>BILANCA!E63</f>
        <v>3932904.7</v>
      </c>
      <c r="E1041" s="1">
        <v>0</v>
      </c>
      <c r="F1041" s="1">
        <v>0</v>
      </c>
      <c r="G1041" s="2">
        <f t="shared" si="22"/>
        <v>573596.57553999999</v>
      </c>
      <c r="H1041" s="2">
        <f t="shared" si="19"/>
        <v>0.56999999959953129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2001524.36</v>
      </c>
      <c r="D1042" s="1">
        <f>BILANCA!E64</f>
        <v>3916272.06</v>
      </c>
      <c r="E1042" s="1">
        <v>0</v>
      </c>
      <c r="F1042" s="1">
        <v>0</v>
      </c>
      <c r="G1042" s="2">
        <f t="shared" si="22"/>
        <v>580210.04031999991</v>
      </c>
      <c r="H1042" s="2">
        <f t="shared" si="19"/>
        <v>0.42000000015832484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4100.55</v>
      </c>
      <c r="D1043" s="1">
        <f>BILANCA!E65</f>
        <v>6332.12</v>
      </c>
      <c r="E1043" s="1">
        <v>0</v>
      </c>
      <c r="F1043" s="1">
        <v>0</v>
      </c>
      <c r="G1043" s="2">
        <f t="shared" si="22"/>
        <v>1005.8874</v>
      </c>
      <c r="H1043" s="2">
        <f t="shared" si="19"/>
        <v>0.56999999999970896</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18161.82</v>
      </c>
      <c r="D1045" s="1">
        <f>BILANCA!E67</f>
        <v>10300.52</v>
      </c>
      <c r="E1045" s="1">
        <v>0</v>
      </c>
      <c r="F1045" s="1">
        <v>0</v>
      </c>
      <c r="G1045" s="2">
        <f t="shared" si="22"/>
        <v>2403.2973200000001</v>
      </c>
      <c r="H1045" s="2">
        <f t="shared" si="19"/>
        <v>0.65999999999985448</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37193674.539999999</v>
      </c>
      <c r="D1046" s="1">
        <f>BILANCA!E68</f>
        <v>40841868.380000003</v>
      </c>
      <c r="E1046" s="1">
        <v>0</v>
      </c>
      <c r="F1046" s="1">
        <v>0</v>
      </c>
      <c r="G1046" s="2">
        <f t="shared" si="22"/>
        <v>7489276.9119000006</v>
      </c>
      <c r="H1046" s="2">
        <f t="shared" si="19"/>
        <v>0.84000000357627869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16682664.699999999</v>
      </c>
      <c r="D1047" s="1">
        <f>BILANCA!E69</f>
        <v>21690698.91</v>
      </c>
      <c r="E1047" s="1">
        <v>0</v>
      </c>
      <c r="F1047" s="1">
        <v>0</v>
      </c>
      <c r="G1047" s="2">
        <f t="shared" si="22"/>
        <v>3844100.00128</v>
      </c>
      <c r="H1047" s="2">
        <f t="shared" si="19"/>
        <v>0.39000000059604645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16679257.739999998</v>
      </c>
      <c r="D1048" s="1">
        <f>BILANCA!E70</f>
        <v>21673321.960000001</v>
      </c>
      <c r="E1048" s="1">
        <v>0</v>
      </c>
      <c r="F1048" s="1">
        <v>0</v>
      </c>
      <c r="G1048" s="2">
        <f t="shared" si="22"/>
        <v>3901683.6079000002</v>
      </c>
      <c r="H1048" s="2">
        <f t="shared" si="19"/>
        <v>0.30000000074505806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36513.17</v>
      </c>
      <c r="D1049" s="1">
        <f>BILANCA!E71</f>
        <v>69591.820000000007</v>
      </c>
      <c r="E1049" s="1">
        <v>0</v>
      </c>
      <c r="F1049" s="1">
        <v>0</v>
      </c>
      <c r="G1049" s="2">
        <f t="shared" si="22"/>
        <v>11595.989460000003</v>
      </c>
      <c r="H1049" s="2">
        <f t="shared" si="19"/>
        <v>0.34999999999126885</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16633635.949999999</v>
      </c>
      <c r="D1050" s="1">
        <f>BILANCA!E72</f>
        <v>21599482.539999999</v>
      </c>
      <c r="E1050" s="1">
        <v>0</v>
      </c>
      <c r="F1050" s="1">
        <v>0</v>
      </c>
      <c r="G1050" s="2">
        <f t="shared" si="22"/>
        <v>4008784.2690099999</v>
      </c>
      <c r="H1050" s="2">
        <f t="shared" si="19"/>
        <v>0.51000000163912773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9108.6200000000008</v>
      </c>
      <c r="D1052" s="1">
        <f>BILANCA!E74</f>
        <v>4247.6000000000004</v>
      </c>
      <c r="E1052" s="1">
        <v>0</v>
      </c>
      <c r="F1052" s="1">
        <v>0</v>
      </c>
      <c r="G1052" s="2">
        <f t="shared" si="22"/>
        <v>1214.6635800000004</v>
      </c>
      <c r="H1052" s="2">
        <f t="shared" si="19"/>
        <v>0.77999999999883585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2086</v>
      </c>
      <c r="D1053" s="1">
        <f>BILANCA!E75</f>
        <v>9756.25</v>
      </c>
      <c r="E1053" s="1">
        <v>0</v>
      </c>
      <c r="F1053" s="1">
        <v>0</v>
      </c>
      <c r="G1053" s="2">
        <f t="shared" si="22"/>
        <v>1511.8950000000002</v>
      </c>
      <c r="H1053" s="2">
        <f t="shared" si="19"/>
        <v>0.25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1320.96</v>
      </c>
      <c r="D1054" s="1">
        <f>BILANCA!E76</f>
        <v>7620.7</v>
      </c>
      <c r="E1054" s="1">
        <v>0</v>
      </c>
      <c r="F1054" s="1">
        <v>0</v>
      </c>
      <c r="G1054" s="2">
        <f t="shared" si="22"/>
        <v>1175.9275599999999</v>
      </c>
      <c r="H1054" s="2">
        <f t="shared" si="19"/>
        <v>0.34000000000014552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1208232.76</v>
      </c>
      <c r="D1056" s="1">
        <f>BILANCA!E78</f>
        <v>1486562.87</v>
      </c>
      <c r="E1056" s="1">
        <v>0</v>
      </c>
      <c r="F1056" s="1">
        <v>0</v>
      </c>
      <c r="G1056" s="2">
        <f t="shared" si="22"/>
        <v>305239.17050000001</v>
      </c>
      <c r="H1056" s="2">
        <f t="shared" si="19"/>
        <v>0.36999999987892807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300</v>
      </c>
      <c r="E1060" s="1">
        <v>0</v>
      </c>
      <c r="F1060" s="1">
        <v>0</v>
      </c>
      <c r="G1060" s="2">
        <f t="shared" si="22"/>
        <v>46.2</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10481.67</v>
      </c>
      <c r="D1061" s="1">
        <f>BILANCA!E83</f>
        <v>17294.61</v>
      </c>
      <c r="E1061" s="1">
        <v>0</v>
      </c>
      <c r="F1061" s="1">
        <v>0</v>
      </c>
      <c r="G1061" s="2">
        <f t="shared" si="22"/>
        <v>3515.5294199999998</v>
      </c>
      <c r="H1061" s="2">
        <f t="shared" si="19"/>
        <v>0.71999999999934516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29806.85</v>
      </c>
      <c r="D1062" s="1">
        <f>BILANCA!E84</f>
        <v>37758.58</v>
      </c>
      <c r="E1062" s="1">
        <v>0</v>
      </c>
      <c r="F1062" s="1">
        <v>0</v>
      </c>
      <c r="G1062" s="2">
        <f t="shared" si="22"/>
        <v>8320.5967899999996</v>
      </c>
      <c r="H1062" s="2">
        <f t="shared" si="19"/>
        <v>0.56999999999970896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11001.83</v>
      </c>
      <c r="D1063" s="1">
        <f>BILANCA!E85</f>
        <v>11001.83</v>
      </c>
      <c r="E1063" s="1">
        <v>0</v>
      </c>
      <c r="F1063" s="1">
        <v>0</v>
      </c>
      <c r="G1063" s="2">
        <f t="shared" si="22"/>
        <v>2640.4391999999998</v>
      </c>
      <c r="H1063" s="2">
        <f t="shared" si="19"/>
        <v>0.34000000000014552</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1178946.07</v>
      </c>
      <c r="D1064" s="1">
        <f>BILANCA!E86</f>
        <v>1442211.51</v>
      </c>
      <c r="E1064" s="1">
        <v>0</v>
      </c>
      <c r="F1064" s="1">
        <v>0</v>
      </c>
      <c r="G1064" s="2">
        <f t="shared" si="22"/>
        <v>329132.89629</v>
      </c>
      <c r="H1064" s="2">
        <f t="shared" si="19"/>
        <v>0.56000000005587935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658349.40999999992</v>
      </c>
      <c r="D1065" s="1">
        <f>BILANCA!E87</f>
        <v>658349.40999999992</v>
      </c>
      <c r="E1065" s="1">
        <v>0</v>
      </c>
      <c r="F1065" s="1">
        <v>0</v>
      </c>
      <c r="G1065" s="2">
        <f t="shared" si="22"/>
        <v>161953.95486</v>
      </c>
      <c r="H1065" s="2">
        <f t="shared" si="19"/>
        <v>0.81999999983236194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1782235.27</v>
      </c>
      <c r="D1066" s="1">
        <f>BILANCA!E88</f>
        <v>1781689.71</v>
      </c>
      <c r="E1066" s="1">
        <v>0</v>
      </c>
      <c r="F1066" s="1">
        <v>0</v>
      </c>
      <c r="G1066" s="2">
        <f t="shared" si="22"/>
        <v>443686.01927000005</v>
      </c>
      <c r="H1066" s="2">
        <f t="shared" si="19"/>
        <v>0.56000000005587935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724710.81</v>
      </c>
      <c r="D1071" s="1">
        <f>BILANCA!E93</f>
        <v>724710.81</v>
      </c>
      <c r="E1071" s="1">
        <v>0</v>
      </c>
      <c r="F1071" s="1">
        <v>0</v>
      </c>
      <c r="G1071" s="2">
        <f t="shared" si="22"/>
        <v>191323.65383999998</v>
      </c>
      <c r="H1071" s="2">
        <f t="shared" si="23"/>
        <v>0.37999999988824129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1057524.46</v>
      </c>
      <c r="D1075" s="1">
        <f>BILANCA!E97</f>
        <v>1056978.8999999999</v>
      </c>
      <c r="E1075" s="1">
        <v>0</v>
      </c>
      <c r="F1075" s="1">
        <v>0</v>
      </c>
      <c r="G1075" s="2">
        <f t="shared" si="22"/>
        <v>291776.36791999999</v>
      </c>
      <c r="H1075" s="2">
        <f t="shared" si="23"/>
        <v>0.56000000005587935</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1123885.8600000001</v>
      </c>
      <c r="D1095" s="1">
        <f>BILANCA!E117</f>
        <v>1123340.3</v>
      </c>
      <c r="E1095" s="1">
        <v>0</v>
      </c>
      <c r="F1095" s="1">
        <v>0</v>
      </c>
      <c r="G1095" s="2">
        <f t="shared" si="22"/>
        <v>377503.44352000003</v>
      </c>
      <c r="H1095" s="2">
        <f t="shared" si="23"/>
        <v>0.43999999994412065</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61407.7</v>
      </c>
      <c r="D1096" s="1">
        <f>BILANCA!E118</f>
        <v>61407.7</v>
      </c>
      <c r="E1096" s="1">
        <v>0</v>
      </c>
      <c r="F1096" s="1">
        <v>0</v>
      </c>
      <c r="G1096" s="2">
        <f t="shared" si="22"/>
        <v>20817.210299999999</v>
      </c>
      <c r="H1096" s="2">
        <f t="shared" si="23"/>
        <v>0.60000000000582077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64725.77</v>
      </c>
      <c r="D1097" s="1">
        <f>BILANCA!E119</f>
        <v>64725.77</v>
      </c>
      <c r="E1097" s="1">
        <v>0</v>
      </c>
      <c r="F1097" s="1">
        <v>0</v>
      </c>
      <c r="G1097" s="2">
        <f t="shared" si="22"/>
        <v>22136.213339999998</v>
      </c>
      <c r="H1097" s="2">
        <f t="shared" si="23"/>
        <v>0.46000000000640284</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50738.239999999998</v>
      </c>
      <c r="D1101" s="1">
        <f>BILANCA!E123</f>
        <v>50738.239999999998</v>
      </c>
      <c r="E1101" s="1">
        <v>0</v>
      </c>
      <c r="F1101" s="1">
        <v>0</v>
      </c>
      <c r="G1101" s="2">
        <f t="shared" si="22"/>
        <v>17961.336959999997</v>
      </c>
      <c r="H1101" s="2">
        <f t="shared" si="23"/>
        <v>0.47999999999592546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13987.53</v>
      </c>
      <c r="D1103" s="1">
        <f>BILANCA!E125</f>
        <v>13987.53</v>
      </c>
      <c r="E1103" s="1">
        <v>0</v>
      </c>
      <c r="F1103" s="1">
        <v>0</v>
      </c>
      <c r="G1103" s="2">
        <f t="shared" si="22"/>
        <v>5035.5108</v>
      </c>
      <c r="H1103" s="2">
        <f t="shared" si="23"/>
        <v>0.93999999999869033</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3318.07</v>
      </c>
      <c r="D1111" s="1">
        <f>BILANCA!E133</f>
        <v>3318.07</v>
      </c>
      <c r="E1111" s="1">
        <v>0</v>
      </c>
      <c r="F1111" s="1">
        <v>0</v>
      </c>
      <c r="G1111" s="2">
        <f t="shared" si="22"/>
        <v>1274.13888</v>
      </c>
      <c r="H1111" s="2">
        <f t="shared" si="23"/>
        <v>0.14000000000032742</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3226406.54</v>
      </c>
      <c r="D1112" s="1">
        <f>BILANCA!E134</f>
        <v>3223791.9</v>
      </c>
      <c r="E1112" s="1">
        <v>0</v>
      </c>
      <c r="F1112" s="1">
        <v>0</v>
      </c>
      <c r="G1112" s="2">
        <f t="shared" si="22"/>
        <v>1247944.7538600001</v>
      </c>
      <c r="H1112" s="2">
        <f t="shared" si="23"/>
        <v>0.56000000005587935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3229857.33</v>
      </c>
      <c r="D1113" s="1">
        <f>BILANCA!E135</f>
        <v>3227003.79</v>
      </c>
      <c r="E1113" s="1">
        <v>0</v>
      </c>
      <c r="F1113" s="1">
        <v>0</v>
      </c>
      <c r="G1113" s="2">
        <f t="shared" si="22"/>
        <v>1258902.4383</v>
      </c>
      <c r="H1113" s="2">
        <f t="shared" si="23"/>
        <v>0.5400000000372529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2229.7399999999998</v>
      </c>
      <c r="D1114" s="1">
        <f>BILANCA!E136</f>
        <v>2229.7399999999998</v>
      </c>
      <c r="E1114" s="1">
        <v>0</v>
      </c>
      <c r="F1114" s="1">
        <v>0</v>
      </c>
      <c r="G1114" s="2">
        <f t="shared" si="22"/>
        <v>876.28782000000001</v>
      </c>
      <c r="H1114" s="2">
        <f t="shared" si="23"/>
        <v>0.52000000000043656</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2555564.42</v>
      </c>
      <c r="D1117" s="1">
        <f>BILANCA!E139</f>
        <v>2552710.88</v>
      </c>
      <c r="E1117" s="1">
        <v>0</v>
      </c>
      <c r="F1117" s="1">
        <v>0</v>
      </c>
      <c r="G1117" s="2">
        <f t="shared" si="22"/>
        <v>1026572.14812</v>
      </c>
      <c r="H1117" s="2">
        <f t="shared" si="23"/>
        <v>0.5400000000372529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13803.17</v>
      </c>
      <c r="D1118" s="1">
        <f>BILANCA!E140</f>
        <v>13803.17</v>
      </c>
      <c r="E1118" s="1">
        <v>0</v>
      </c>
      <c r="F1118" s="1">
        <v>0</v>
      </c>
      <c r="G1118" s="2">
        <f t="shared" si="22"/>
        <v>5590.2838500000007</v>
      </c>
      <c r="H1118" s="2">
        <f t="shared" si="23"/>
        <v>0.34000000000014552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658260</v>
      </c>
      <c r="D1119" s="1">
        <f>BILANCA!E141</f>
        <v>658260</v>
      </c>
      <c r="E1119" s="1">
        <v>0</v>
      </c>
      <c r="F1119" s="1">
        <v>0</v>
      </c>
      <c r="G1119" s="2">
        <f t="shared" si="22"/>
        <v>268570.08</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3450.79</v>
      </c>
      <c r="D1123" s="1">
        <f>BILANCA!E145</f>
        <v>3211.89</v>
      </c>
      <c r="E1123" s="1">
        <v>0</v>
      </c>
      <c r="F1123" s="1">
        <v>0</v>
      </c>
      <c r="G1123" s="2">
        <f t="shared" si="22"/>
        <v>1382.4398000000001</v>
      </c>
      <c r="H1123" s="2">
        <f t="shared" si="23"/>
        <v>0.32000000000016371</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10607984.65</v>
      </c>
      <c r="D1124" s="1">
        <f>BILANCA!E146</f>
        <v>8216844.6600000001</v>
      </c>
      <c r="E1124" s="1">
        <v>0</v>
      </c>
      <c r="F1124" s="1">
        <v>0</v>
      </c>
      <c r="G1124" s="2">
        <f t="shared" si="22"/>
        <v>3812876.0297699999</v>
      </c>
      <c r="H1124" s="2">
        <f t="shared" si="23"/>
        <v>0.68999999947845936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73870.91</v>
      </c>
      <c r="D1125" s="1">
        <f>BILANCA!E147</f>
        <v>51024.23</v>
      </c>
      <c r="E1125" s="1">
        <v>0</v>
      </c>
      <c r="F1125" s="1">
        <v>0</v>
      </c>
      <c r="G1125" s="2">
        <f t="shared" si="22"/>
        <v>24980.55054</v>
      </c>
      <c r="H1125" s="2">
        <f t="shared" si="23"/>
        <v>0.31999999999970896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3775400.5999999996</v>
      </c>
      <c r="D1127" s="1">
        <f>BILANCA!E149</f>
        <v>2351123.59</v>
      </c>
      <c r="E1127" s="1">
        <v>0</v>
      </c>
      <c r="F1127" s="1">
        <v>0</v>
      </c>
      <c r="G1127" s="2">
        <f t="shared" si="22"/>
        <v>1220781.2803199999</v>
      </c>
      <c r="H1127" s="2">
        <f t="shared" si="23"/>
        <v>0.81000000052154064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519459.4</v>
      </c>
      <c r="E1128" s="1">
        <v>0</v>
      </c>
      <c r="F1128" s="1">
        <v>0</v>
      </c>
      <c r="G1128" s="2">
        <f t="shared" si="22"/>
        <v>150643.226</v>
      </c>
      <c r="H1128" s="2">
        <f t="shared" si="23"/>
        <v>0.40000000002328306</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54587.57</v>
      </c>
      <c r="D1129" s="1">
        <f>BILANCA!E151</f>
        <v>12500.16</v>
      </c>
      <c r="E1129" s="1">
        <v>0</v>
      </c>
      <c r="F1129" s="1">
        <v>0</v>
      </c>
      <c r="G1129" s="2">
        <f t="shared" si="22"/>
        <v>11619.83194</v>
      </c>
      <c r="H1129" s="2">
        <f t="shared" si="23"/>
        <v>0.59000000000014552</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314918.8</v>
      </c>
      <c r="D1130" s="1">
        <f>BILANCA!E152</f>
        <v>424408.49</v>
      </c>
      <c r="E1130" s="1">
        <v>0</v>
      </c>
      <c r="F1130" s="1">
        <v>0</v>
      </c>
      <c r="G1130" s="2">
        <f t="shared" si="22"/>
        <v>171069.15966</v>
      </c>
      <c r="H1130" s="2">
        <f t="shared" si="23"/>
        <v>0.69000000000232831</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78643.77</v>
      </c>
      <c r="E1131" s="1">
        <v>0</v>
      </c>
      <c r="F1131" s="1">
        <v>0</v>
      </c>
      <c r="G1131" s="2">
        <f t="shared" si="22"/>
        <v>23278.555919999999</v>
      </c>
      <c r="H1131" s="2">
        <f t="shared" si="23"/>
        <v>0.22999999999592546</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18803.93</v>
      </c>
      <c r="D1132" s="1">
        <f>BILANCA!E154</f>
        <v>0</v>
      </c>
      <c r="E1132" s="1">
        <v>0</v>
      </c>
      <c r="F1132" s="1">
        <v>0</v>
      </c>
      <c r="G1132" s="2">
        <f t="shared" si="22"/>
        <v>2801.78557</v>
      </c>
      <c r="H1132" s="2">
        <f t="shared" si="23"/>
        <v>6.9999999999708962E-2</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2137317.02</v>
      </c>
      <c r="D1133" s="1">
        <f>BILANCA!E155</f>
        <v>38023.58</v>
      </c>
      <c r="E1133" s="1">
        <v>0</v>
      </c>
      <c r="F1133" s="1">
        <v>0</v>
      </c>
      <c r="G1133" s="2">
        <f t="shared" si="22"/>
        <v>332004.62700000004</v>
      </c>
      <c r="H1133" s="2">
        <f t="shared" si="23"/>
        <v>0.44000000001688022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1249773.28</v>
      </c>
      <c r="D1135" s="1">
        <f>BILANCA!E157</f>
        <v>1278088.19</v>
      </c>
      <c r="E1135" s="1">
        <v>0</v>
      </c>
      <c r="F1135" s="1">
        <v>0</v>
      </c>
      <c r="G1135" s="2">
        <f t="shared" si="22"/>
        <v>578504.34831999999</v>
      </c>
      <c r="H1135" s="2">
        <f t="shared" si="23"/>
        <v>0.46999999997206032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222363.07</v>
      </c>
      <c r="D1136" s="1">
        <f>BILANCA!E158</f>
        <v>208909.1</v>
      </c>
      <c r="E1136" s="1">
        <v>0</v>
      </c>
      <c r="F1136" s="1">
        <v>0</v>
      </c>
      <c r="G1136" s="2">
        <f t="shared" si="22"/>
        <v>97947.73431</v>
      </c>
      <c r="H1136" s="2">
        <f t="shared" si="23"/>
        <v>0.17000000001280569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1182437.0900000001</v>
      </c>
      <c r="D1137" s="1">
        <f>BILANCA!E159</f>
        <v>1333507.1399999999</v>
      </c>
      <c r="E1137" s="1">
        <v>0</v>
      </c>
      <c r="F1137" s="1">
        <v>0</v>
      </c>
      <c r="G1137" s="2">
        <f t="shared" si="22"/>
        <v>592815.51098000002</v>
      </c>
      <c r="H1137" s="2">
        <f t="shared" si="23"/>
        <v>0.22999999998137355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3896671.62</v>
      </c>
      <c r="D1138" s="1">
        <f>BILANCA!E160</f>
        <v>2374426.06</v>
      </c>
      <c r="E1138" s="1">
        <v>0</v>
      </c>
      <c r="F1138" s="1">
        <v>0</v>
      </c>
      <c r="G1138" s="2">
        <f t="shared" si="22"/>
        <v>1340056.1797</v>
      </c>
      <c r="H1138" s="2">
        <f t="shared" si="23"/>
        <v>0.43999999994412065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2842006.93</v>
      </c>
      <c r="D1139" s="1">
        <f>BILANCA!E161</f>
        <v>3327036.62</v>
      </c>
      <c r="E1139" s="1">
        <v>0</v>
      </c>
      <c r="F1139" s="1">
        <v>0</v>
      </c>
      <c r="G1139" s="2">
        <f t="shared" si="22"/>
        <v>1481388.5065200001</v>
      </c>
      <c r="H1139" s="2">
        <f t="shared" si="23"/>
        <v>0.44999999972060323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4466.16</v>
      </c>
      <c r="D1140" s="1">
        <f>BILANCA!E162</f>
        <v>133.41</v>
      </c>
      <c r="E1140" s="1">
        <v>0</v>
      </c>
      <c r="F1140" s="1">
        <v>0</v>
      </c>
      <c r="G1140" s="2">
        <f t="shared" si="22"/>
        <v>743.07785999999999</v>
      </c>
      <c r="H1140" s="2">
        <f t="shared" si="23"/>
        <v>0.56999999999985107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1389231.73</v>
      </c>
      <c r="D1141" s="1">
        <f>BILANCA!E163</f>
        <v>1429315.49</v>
      </c>
      <c r="E1141" s="1">
        <v>0</v>
      </c>
      <c r="F1141" s="1">
        <v>0</v>
      </c>
      <c r="G1141" s="2">
        <f t="shared" si="22"/>
        <v>671162.30818000005</v>
      </c>
      <c r="H1141" s="2">
        <f t="shared" si="23"/>
        <v>0.76000000000931323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88031.59</v>
      </c>
      <c r="D1142" s="1">
        <f>BILANCA!E164</f>
        <v>77323.33</v>
      </c>
      <c r="E1142" s="1">
        <v>0</v>
      </c>
      <c r="F1142" s="1">
        <v>0</v>
      </c>
      <c r="G1142" s="2">
        <f t="shared" si="22"/>
        <v>38585.84175</v>
      </c>
      <c r="H1142" s="2">
        <f t="shared" si="23"/>
        <v>0.74000000000523869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92715.78</v>
      </c>
      <c r="D1144" s="1">
        <f>BILANCA!E166</f>
        <v>77323.33</v>
      </c>
      <c r="E1144" s="1">
        <v>0</v>
      </c>
      <c r="F1144" s="1">
        <v>0</v>
      </c>
      <c r="G1144" s="2">
        <f t="shared" si="22"/>
        <v>39825.35284</v>
      </c>
      <c r="H1144" s="2">
        <f t="shared" si="23"/>
        <v>0.55000000000291038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4684.1899999999996</v>
      </c>
      <c r="D1147" s="1">
        <f>BILANCA!E169</f>
        <v>0</v>
      </c>
      <c r="E1147" s="1">
        <v>0</v>
      </c>
      <c r="F1147" s="1">
        <v>0</v>
      </c>
      <c r="G1147" s="2">
        <f t="shared" si="22"/>
        <v>768.20715999999993</v>
      </c>
      <c r="H1147" s="2">
        <f t="shared" si="23"/>
        <v>0.18999999999959982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4660597.1900000004</v>
      </c>
      <c r="D1148" s="1">
        <f>BILANCA!E170</f>
        <v>5426889.5999999996</v>
      </c>
      <c r="E1148" s="1">
        <v>0</v>
      </c>
      <c r="F1148" s="1">
        <v>0</v>
      </c>
      <c r="G1148" s="2">
        <f t="shared" si="22"/>
        <v>2559872.1043500002</v>
      </c>
      <c r="H1148" s="2">
        <f t="shared" si="23"/>
        <v>0.59000000078231096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113011.23</v>
      </c>
      <c r="D1149" s="1">
        <f>BILANCA!E171</f>
        <v>9382.67</v>
      </c>
      <c r="E1149" s="1">
        <v>0</v>
      </c>
      <c r="F1149" s="1">
        <v>0</v>
      </c>
      <c r="G1149" s="2">
        <f t="shared" si="22"/>
        <v>21874.910620000002</v>
      </c>
      <c r="H1149" s="2">
        <f t="shared" si="23"/>
        <v>0.5599999999958527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4547585.96</v>
      </c>
      <c r="D1151" s="1">
        <f>BILANCA!E173</f>
        <v>5417506.9299999997</v>
      </c>
      <c r="E1151" s="1">
        <v>0</v>
      </c>
      <c r="F1151" s="1">
        <v>0</v>
      </c>
      <c r="G1151" s="2">
        <f t="shared" si="22"/>
        <v>2584276.7697600001</v>
      </c>
      <c r="H1151" s="2">
        <f t="shared" si="23"/>
        <v>0.11000000033527613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234499621.56999999</v>
      </c>
      <c r="D1152" s="1">
        <f>BILANCA!E175</f>
        <v>258498295.30000001</v>
      </c>
      <c r="E1152" s="1">
        <v>0</v>
      </c>
      <c r="F1152" s="1">
        <v>0</v>
      </c>
      <c r="G1152" s="2">
        <f t="shared" si="22"/>
        <v>127002859.85673001</v>
      </c>
      <c r="H1152" s="2">
        <f t="shared" si="23"/>
        <v>0.73000001907348633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100067334.89</v>
      </c>
      <c r="D1153" s="1">
        <f>BILANCA!E176</f>
        <v>101852578.21999998</v>
      </c>
      <c r="E1153" s="1">
        <v>0</v>
      </c>
      <c r="F1153" s="1">
        <v>0</v>
      </c>
      <c r="G1153" s="2">
        <f t="shared" si="22"/>
        <v>51641323.526099995</v>
      </c>
      <c r="H1153" s="2">
        <f t="shared" si="23"/>
        <v>0.32999998331069946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79385688.780000001</v>
      </c>
      <c r="D1154" s="1">
        <f>BILANCA!E177</f>
        <v>80881924.019999996</v>
      </c>
      <c r="E1154" s="1">
        <v>0</v>
      </c>
      <c r="F1154" s="1">
        <v>0</v>
      </c>
      <c r="G1154" s="2">
        <f t="shared" si="22"/>
        <v>41236570.796220005</v>
      </c>
      <c r="H1154" s="2">
        <f t="shared" si="23"/>
        <v>0.23999999463558197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10254056.390000001</v>
      </c>
      <c r="D1155" s="1">
        <f>BILANCA!E178</f>
        <v>12663489.619999999</v>
      </c>
      <c r="E1155" s="1">
        <v>0</v>
      </c>
      <c r="F1155" s="1">
        <v>0</v>
      </c>
      <c r="G1155" s="2">
        <f t="shared" si="22"/>
        <v>6119938.1283599995</v>
      </c>
      <c r="H1155" s="2">
        <f t="shared" si="23"/>
        <v>0.77000000141561031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21655537.82</v>
      </c>
      <c r="D1156" s="1">
        <f>BILANCA!E179</f>
        <v>15734736.630000001</v>
      </c>
      <c r="E1156" s="1">
        <v>0</v>
      </c>
      <c r="F1156" s="1">
        <v>0</v>
      </c>
      <c r="G1156" s="2">
        <f t="shared" si="22"/>
        <v>9190626.9168400001</v>
      </c>
      <c r="H1156" s="2">
        <f t="shared" si="23"/>
        <v>0.54999999888241291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502713.37</v>
      </c>
      <c r="D1157" s="1">
        <f>BILANCA!E180</f>
        <v>158465.56</v>
      </c>
      <c r="E1157" s="1">
        <v>0</v>
      </c>
      <c r="F1157" s="1">
        <v>0</v>
      </c>
      <c r="G1157" s="2">
        <f t="shared" si="22"/>
        <v>142618.14125999997</v>
      </c>
      <c r="H1157" s="2">
        <f t="shared" si="23"/>
        <v>0.80999999999767169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13081.02</v>
      </c>
      <c r="D1159" s="1">
        <f>BILANCA!E182</f>
        <v>14396.34</v>
      </c>
      <c r="E1159" s="1">
        <v>0</v>
      </c>
      <c r="F1159" s="1">
        <v>0</v>
      </c>
      <c r="G1159" s="2">
        <f t="shared" si="22"/>
        <v>7369.7711999999992</v>
      </c>
      <c r="H1159" s="2">
        <f t="shared" si="23"/>
        <v>0.36000000000058208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489632.35</v>
      </c>
      <c r="D1160" s="1">
        <f>BILANCA!E183</f>
        <v>144069.22</v>
      </c>
      <c r="E1160" s="1">
        <v>0</v>
      </c>
      <c r="F1160" s="1">
        <v>0</v>
      </c>
      <c r="G1160" s="2">
        <f t="shared" si="22"/>
        <v>137665.42982999998</v>
      </c>
      <c r="H1160" s="2">
        <f t="shared" si="23"/>
        <v>0.56999999997788109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14924.57</v>
      </c>
      <c r="D1161" s="1">
        <f>BILANCA!E184</f>
        <v>25670.53</v>
      </c>
      <c r="E1161" s="1">
        <v>0</v>
      </c>
      <c r="F1161" s="1">
        <v>0</v>
      </c>
      <c r="G1161" s="2">
        <f t="shared" si="22"/>
        <v>11795.282139999999</v>
      </c>
      <c r="H1161" s="2">
        <f t="shared" si="23"/>
        <v>0.90000000000145519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48944.93</v>
      </c>
      <c r="D1163" s="1">
        <f>BILANCA!E186</f>
        <v>75482.3</v>
      </c>
      <c r="E1163" s="1">
        <v>0</v>
      </c>
      <c r="F1163" s="1">
        <v>0</v>
      </c>
      <c r="G1163" s="2">
        <f t="shared" si="22"/>
        <v>35983.715400000001</v>
      </c>
      <c r="H1163" s="2">
        <f t="shared" si="23"/>
        <v>0.37000000000261934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33150.26</v>
      </c>
      <c r="D1164" s="1">
        <f>BILANCA!E187</f>
        <v>1967.03</v>
      </c>
      <c r="E1164" s="1">
        <v>0</v>
      </c>
      <c r="F1164" s="1">
        <v>0</v>
      </c>
      <c r="G1164" s="2">
        <f t="shared" si="22"/>
        <v>6712.2619200000008</v>
      </c>
      <c r="H1164" s="2">
        <f t="shared" si="23"/>
        <v>0.29000000000200998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46876361.439999998</v>
      </c>
      <c r="D1165" s="1">
        <f>BILANCA!E188</f>
        <v>52222112.350000001</v>
      </c>
      <c r="E1165" s="1">
        <v>0</v>
      </c>
      <c r="F1165" s="1">
        <v>0</v>
      </c>
      <c r="G1165" s="2">
        <f t="shared" si="22"/>
        <v>27540346.677479997</v>
      </c>
      <c r="H1165" s="2">
        <f t="shared" si="23"/>
        <v>0.78999999910593033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4446337.29</v>
      </c>
      <c r="D1166" s="1">
        <f>BILANCA!E189</f>
        <v>1252472.96</v>
      </c>
      <c r="E1166" s="1">
        <v>0</v>
      </c>
      <c r="F1166" s="1">
        <v>0</v>
      </c>
      <c r="G1166" s="2">
        <f t="shared" si="22"/>
        <v>1272084.8274300001</v>
      </c>
      <c r="H1166" s="2">
        <f t="shared" si="23"/>
        <v>0.33000000007450581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388.44</v>
      </c>
      <c r="D1167" s="1">
        <f>BILANCA!E190</f>
        <v>388.44</v>
      </c>
      <c r="E1167" s="1">
        <v>0</v>
      </c>
      <c r="F1167" s="1">
        <v>0</v>
      </c>
      <c r="G1167" s="2">
        <f t="shared" si="22"/>
        <v>214.41888</v>
      </c>
      <c r="H1167" s="2">
        <f t="shared" si="23"/>
        <v>0.87999999999999545</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388.44</v>
      </c>
      <c r="D1168" s="1">
        <f>BILANCA!E191</f>
        <v>388.44</v>
      </c>
      <c r="E1168" s="1">
        <v>0</v>
      </c>
      <c r="F1168" s="1">
        <v>0</v>
      </c>
      <c r="G1168" s="2">
        <f t="shared" si="22"/>
        <v>215.58420000000001</v>
      </c>
      <c r="H1168" s="2">
        <f t="shared" si="23"/>
        <v>0.87999999999999545</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388.44</v>
      </c>
      <c r="D1172" s="1">
        <f>BILANCA!E195</f>
        <v>388.44</v>
      </c>
      <c r="E1172" s="1">
        <v>0</v>
      </c>
      <c r="F1172" s="1">
        <v>0</v>
      </c>
      <c r="G1172" s="2">
        <f t="shared" si="22"/>
        <v>220.24547999999999</v>
      </c>
      <c r="H1172" s="2">
        <f t="shared" si="23"/>
        <v>0.87999999999999545</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16023121.68</v>
      </c>
      <c r="D1183" s="1">
        <f>BILANCA!E206</f>
        <v>19521935.609999999</v>
      </c>
      <c r="E1183" s="1">
        <v>0</v>
      </c>
      <c r="F1183" s="1">
        <v>0</v>
      </c>
      <c r="G1183" s="2">
        <f t="shared" si="22"/>
        <v>11013398.58</v>
      </c>
      <c r="H1183" s="2">
        <f t="shared" si="23"/>
        <v>0.71000000089406967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16023121.68</v>
      </c>
      <c r="D1184" s="1">
        <f>BILANCA!E207</f>
        <v>19521935.609999999</v>
      </c>
      <c r="E1184" s="1">
        <v>0</v>
      </c>
      <c r="F1184" s="1">
        <v>0</v>
      </c>
      <c r="G1184" s="2">
        <f t="shared" si="22"/>
        <v>11068465.572900001</v>
      </c>
      <c r="H1184" s="2">
        <f t="shared" si="23"/>
        <v>0.71000000089406967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7850523.25</v>
      </c>
      <c r="D1185" s="1">
        <f>BILANCA!E208</f>
        <v>9039875.0099999998</v>
      </c>
      <c r="E1185" s="1">
        <v>0</v>
      </c>
      <c r="F1185" s="1">
        <v>0</v>
      </c>
      <c r="G1185" s="2">
        <f t="shared" si="22"/>
        <v>5237915.2005400006</v>
      </c>
      <c r="H1185" s="2">
        <f t="shared" si="23"/>
        <v>0.25999999977648258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8042343.2599999998</v>
      </c>
      <c r="D1189" s="1">
        <f>BILANCA!E212</f>
        <v>7378083.1399999997</v>
      </c>
      <c r="E1189" s="1">
        <v>0</v>
      </c>
      <c r="F1189" s="1">
        <v>0</v>
      </c>
      <c r="G1189" s="2">
        <f t="shared" si="22"/>
        <v>4696492.9652399998</v>
      </c>
      <c r="H1189" s="2">
        <f t="shared" si="23"/>
        <v>0.39999999944120646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130255.17</v>
      </c>
      <c r="D1191" s="1">
        <f>BILANCA!E214</f>
        <v>3103977.46</v>
      </c>
      <c r="E1191" s="1">
        <v>0</v>
      </c>
      <c r="F1191" s="1">
        <v>0</v>
      </c>
      <c r="G1191" s="2">
        <f t="shared" si="22"/>
        <v>1318347.6987199998</v>
      </c>
      <c r="H1191" s="2">
        <f t="shared" si="23"/>
        <v>0.62999999996100087</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211798.7</v>
      </c>
      <c r="D1211" s="1">
        <f>BILANCA!E234</f>
        <v>195857.19</v>
      </c>
      <c r="E1211" s="1">
        <v>0</v>
      </c>
      <c r="F1211" s="1">
        <v>0</v>
      </c>
      <c r="G1211" s="2">
        <f t="shared" si="22"/>
        <v>137600.98224000001</v>
      </c>
      <c r="H1211" s="2">
        <f t="shared" si="23"/>
        <v>0.48999999999068677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172.54</v>
      </c>
      <c r="D1212" s="1">
        <f>BILANCA!E235</f>
        <v>80</v>
      </c>
      <c r="E1212" s="1">
        <v>0</v>
      </c>
      <c r="F1212" s="1">
        <v>0</v>
      </c>
      <c r="G1212" s="2">
        <f t="shared" si="22"/>
        <v>76.151659999999993</v>
      </c>
      <c r="H1212" s="2">
        <f t="shared" si="23"/>
        <v>0.46000000000000796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211626.16</v>
      </c>
      <c r="D1213" s="1">
        <f>BILANCA!E236</f>
        <v>195777.19</v>
      </c>
      <c r="E1213" s="1">
        <v>0</v>
      </c>
      <c r="F1213" s="1">
        <v>0</v>
      </c>
      <c r="G1213" s="2">
        <f t="shared" si="22"/>
        <v>138731.52420000001</v>
      </c>
      <c r="H1213" s="2">
        <f t="shared" si="23"/>
        <v>0.35000000000582077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134432286.68000001</v>
      </c>
      <c r="D1214" s="1">
        <f>BILANCA!E237</f>
        <v>156645717.08000001</v>
      </c>
      <c r="E1214" s="1">
        <v>0</v>
      </c>
      <c r="F1214" s="1">
        <v>0</v>
      </c>
      <c r="G1214" s="2">
        <f t="shared" si="22"/>
        <v>103424179.51404002</v>
      </c>
      <c r="H1214" s="2">
        <f t="shared" si="23"/>
        <v>0.40000000596046448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182797463.39000002</v>
      </c>
      <c r="D1215" s="1">
        <f>BILANCA!E238</f>
        <v>197505025.88000003</v>
      </c>
      <c r="E1215" s="1">
        <v>0</v>
      </c>
      <c r="F1215" s="1">
        <v>0</v>
      </c>
      <c r="G1215" s="2">
        <f t="shared" si="22"/>
        <v>134051343.51480003</v>
      </c>
      <c r="H1215" s="2">
        <f t="shared" si="23"/>
        <v>0.50999999046325684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199326237.36000001</v>
      </c>
      <c r="D1216" s="1">
        <f>BILANCA!E239</f>
        <v>214515173.92000002</v>
      </c>
      <c r="E1216" s="1">
        <v>0</v>
      </c>
      <c r="F1216" s="1">
        <v>0</v>
      </c>
      <c r="G1216" s="2">
        <f t="shared" si="22"/>
        <v>146407084.35160002</v>
      </c>
      <c r="H1216" s="2">
        <f t="shared" si="23"/>
        <v>0.43999999761581421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129029629.45999999</v>
      </c>
      <c r="D1217" s="1">
        <f>BILANCA!E240</f>
        <v>138481113.65000001</v>
      </c>
      <c r="E1217" s="1">
        <v>0</v>
      </c>
      <c r="F1217" s="1">
        <v>0</v>
      </c>
      <c r="G1217" s="2">
        <f t="shared" si="22"/>
        <v>95002094.48184</v>
      </c>
      <c r="H1217" s="2">
        <f t="shared" si="23"/>
        <v>0.8099999874830246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70296607.900000006</v>
      </c>
      <c r="D1218" s="1">
        <f>BILANCA!E241</f>
        <v>76034060.269999996</v>
      </c>
      <c r="E1218" s="1">
        <v>0</v>
      </c>
      <c r="F1218" s="1">
        <v>0</v>
      </c>
      <c r="G1218" s="2">
        <f t="shared" si="22"/>
        <v>52255711.183399998</v>
      </c>
      <c r="H1218" s="2">
        <f t="shared" si="23"/>
        <v>0.36999998986721039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16528773.970000001</v>
      </c>
      <c r="D1219" s="1">
        <f>BILANCA!E242</f>
        <v>17010148.039999999</v>
      </c>
      <c r="E1219" s="1">
        <v>0</v>
      </c>
      <c r="F1219" s="1">
        <v>0</v>
      </c>
      <c r="G1219" s="2">
        <f t="shared" si="22"/>
        <v>11929580.531799998</v>
      </c>
      <c r="H1219" s="2">
        <f t="shared" si="23"/>
        <v>6.9999998435378075E-2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2979191.72</v>
      </c>
      <c r="D1220" s="1">
        <f>BILANCA!E243</f>
        <v>5086055.59</v>
      </c>
      <c r="E1220" s="1">
        <v>0</v>
      </c>
      <c r="F1220" s="1">
        <v>0</v>
      </c>
      <c r="G1220" s="2">
        <f t="shared" si="22"/>
        <v>3116858.7873</v>
      </c>
      <c r="H1220" s="2">
        <f t="shared" si="23"/>
        <v>0.68999999994412065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13549582.25</v>
      </c>
      <c r="D1221" s="1">
        <f>BILANCA!E244</f>
        <v>11924092.449999999</v>
      </c>
      <c r="E1221" s="1">
        <v>0</v>
      </c>
      <c r="F1221" s="1">
        <v>0</v>
      </c>
      <c r="G1221" s="2">
        <f t="shared" si="22"/>
        <v>8900668.581699999</v>
      </c>
      <c r="H1221" s="2">
        <f t="shared" si="23"/>
        <v>0.69999999925494194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-58983040.450000003</v>
      </c>
      <c r="D1222" s="1">
        <f>BILANCA!E245</f>
        <v>-49014666.689999998</v>
      </c>
      <c r="E1222" s="1">
        <v>0</v>
      </c>
      <c r="F1222" s="1">
        <v>0</v>
      </c>
      <c r="G1222" s="2">
        <f t="shared" si="22"/>
        <v>-37525957.345369995</v>
      </c>
      <c r="H1222" s="2">
        <f t="shared" si="23"/>
        <v>0.76000000536441803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9073306</v>
      </c>
      <c r="D1223" s="1">
        <f>BILANCA!E246</f>
        <v>1680010.56</v>
      </c>
      <c r="E1223" s="1">
        <v>0</v>
      </c>
      <c r="F1223" s="1">
        <v>0</v>
      </c>
      <c r="G1223" s="2">
        <f t="shared" si="22"/>
        <v>2983998.5088</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9073306</v>
      </c>
      <c r="D1226" s="1">
        <f>BILANCA!E249</f>
        <v>1680010.56</v>
      </c>
      <c r="E1226" s="1">
        <v>0</v>
      </c>
      <c r="F1226" s="1">
        <v>0</v>
      </c>
      <c r="G1226" s="2">
        <f t="shared" si="22"/>
        <v>3021298.49016</v>
      </c>
      <c r="H1226" s="2">
        <f t="shared" si="23"/>
        <v>0.43999999994412065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68056346.450000003</v>
      </c>
      <c r="D1227" s="1">
        <f>BILANCA!E250</f>
        <v>50694677.25</v>
      </c>
      <c r="E1227" s="1">
        <v>0</v>
      </c>
      <c r="F1227" s="1">
        <v>0</v>
      </c>
      <c r="G1227" s="2">
        <f t="shared" si="22"/>
        <v>41344751.031800002</v>
      </c>
      <c r="H1227" s="2">
        <f t="shared" si="23"/>
        <v>0.70000000298023224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37541998.899999999</v>
      </c>
      <c r="D1228" s="1">
        <f>BILANCA!E251</f>
        <v>31638029.210000001</v>
      </c>
      <c r="E1228" s="1">
        <v>0</v>
      </c>
      <c r="F1228" s="1">
        <v>0</v>
      </c>
      <c r="G1228" s="2">
        <f t="shared" si="22"/>
        <v>24700424.043399997</v>
      </c>
      <c r="H1228" s="2">
        <f t="shared" si="23"/>
        <v>0.31000000238418579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30514347.550000001</v>
      </c>
      <c r="D1229" s="1">
        <f>BILANCA!E252</f>
        <v>19056648.039999999</v>
      </c>
      <c r="E1229" s="1">
        <v>0</v>
      </c>
      <c r="F1229" s="1">
        <v>0</v>
      </c>
      <c r="G1229" s="2">
        <f t="shared" si="22"/>
        <v>16882400.332979999</v>
      </c>
      <c r="H1229" s="2">
        <f t="shared" si="23"/>
        <v>0.48999999836087227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3.18</v>
      </c>
      <c r="D1231" s="1">
        <f>BILANCA!E254</f>
        <v>81.56</v>
      </c>
      <c r="E1231" s="1">
        <v>0</v>
      </c>
      <c r="F1231" s="1">
        <v>0</v>
      </c>
      <c r="G1231" s="2">
        <f>B1231/1000*C1231+B1231/500*D1231</f>
        <v>41.242400000000004</v>
      </c>
      <c r="H1231" s="2">
        <f>ABS(C1231-ROUND(C1231,0))+ABS(D1231-ROUND(D1231,0))</f>
        <v>0.61999999999999789</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10538398.460000001</v>
      </c>
      <c r="D1232" s="1">
        <f>BILANCA!E255</f>
        <v>8097264.9299999997</v>
      </c>
      <c r="E1232" s="1">
        <v>0</v>
      </c>
      <c r="F1232" s="1">
        <v>0</v>
      </c>
      <c r="G1232" s="2">
        <f t="shared" si="22"/>
        <v>6656499.1516800001</v>
      </c>
      <c r="H1232" s="2">
        <f t="shared" si="23"/>
        <v>0.5300000011920929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79468.460000000006</v>
      </c>
      <c r="D1233" s="1">
        <f>BILANCA!E256</f>
        <v>58174.52</v>
      </c>
      <c r="E1233" s="1">
        <v>0</v>
      </c>
      <c r="F1233" s="1">
        <v>0</v>
      </c>
      <c r="G1233" s="2">
        <f t="shared" si="22"/>
        <v>48954.375</v>
      </c>
      <c r="H1233" s="2">
        <f t="shared" si="23"/>
        <v>0.94000000000960426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116862964.76000001</v>
      </c>
      <c r="D1236" s="1">
        <f>BILANCA!E259</f>
        <v>119258782.42</v>
      </c>
      <c r="E1236" s="1">
        <v>0</v>
      </c>
      <c r="F1236" s="1">
        <v>0</v>
      </c>
      <c r="G1236" s="2">
        <f t="shared" si="22"/>
        <v>89911273.988800004</v>
      </c>
      <c r="H1236" s="2">
        <f t="shared" si="23"/>
        <v>0.65999999642372131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116862964.76000001</v>
      </c>
      <c r="D1237" s="1">
        <f>BILANCA!E260</f>
        <v>119258782.42</v>
      </c>
      <c r="E1237" s="1">
        <v>0</v>
      </c>
      <c r="F1237" s="1">
        <v>0</v>
      </c>
      <c r="G1237" s="2">
        <f t="shared" si="22"/>
        <v>90266654.518399999</v>
      </c>
      <c r="H1237" s="2">
        <f t="shared" si="23"/>
        <v>0.65999999642372131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1123885.8600000001</v>
      </c>
      <c r="D1238" s="1">
        <f>BILANCA!E262</f>
        <v>1123340.3</v>
      </c>
      <c r="E1238" s="1">
        <v>0</v>
      </c>
      <c r="F1238" s="1">
        <v>0</v>
      </c>
      <c r="G1238" s="2">
        <f t="shared" si="22"/>
        <v>859494.44730000012</v>
      </c>
      <c r="H1238" s="2">
        <f t="shared" si="23"/>
        <v>0.43999999994412065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658349.41</v>
      </c>
      <c r="D1239" s="1">
        <f>BILANCA!E263</f>
        <v>658349.41</v>
      </c>
      <c r="E1239" s="1">
        <v>0</v>
      </c>
      <c r="F1239" s="1">
        <v>0</v>
      </c>
      <c r="G1239" s="2">
        <f t="shared" si="22"/>
        <v>505612.34688000003</v>
      </c>
      <c r="H1239" s="2">
        <f t="shared" si="23"/>
        <v>0.82000000006519258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5690468.4100000001</v>
      </c>
      <c r="D1240" s="1">
        <f>BILANCA!E264</f>
        <v>4176301.58</v>
      </c>
      <c r="E1240" s="1">
        <v>0</v>
      </c>
      <c r="F1240" s="1">
        <v>0</v>
      </c>
      <c r="G1240" s="2">
        <f t="shared" si="22"/>
        <v>3609069.3934900002</v>
      </c>
      <c r="H1240" s="2">
        <f t="shared" si="23"/>
        <v>0.83000000007450581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6306747.9699999997</v>
      </c>
      <c r="D1241" s="1">
        <f>BILANCA!E265</f>
        <v>5469858.5700000003</v>
      </c>
      <c r="E1241" s="1">
        <v>0</v>
      </c>
      <c r="F1241" s="1">
        <v>0</v>
      </c>
      <c r="G1241" s="2">
        <f t="shared" si="22"/>
        <v>4449587.9983799998</v>
      </c>
      <c r="H1241" s="2">
        <f t="shared" si="23"/>
        <v>0.4599999999627471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61442.47</v>
      </c>
      <c r="D1242" s="1">
        <f>BILANCA!E266</f>
        <v>54849.29</v>
      </c>
      <c r="E1242" s="1">
        <v>0</v>
      </c>
      <c r="F1242" s="1">
        <v>0</v>
      </c>
      <c r="G1242" s="2">
        <f t="shared" ref="G1242:G1479" si="24">B1242/1000*C1242+B1242/500*D1242</f>
        <v>44325.531950000004</v>
      </c>
      <c r="H1242" s="2">
        <f t="shared" si="23"/>
        <v>0.76000000000203727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31273.31</v>
      </c>
      <c r="D1243" s="1">
        <f>BILANCA!E267</f>
        <v>22474.04</v>
      </c>
      <c r="E1243" s="1">
        <v>0</v>
      </c>
      <c r="F1243" s="1">
        <v>0</v>
      </c>
      <c r="G1243" s="2">
        <f t="shared" si="24"/>
        <v>19817.561400000002</v>
      </c>
      <c r="H1243" s="2">
        <f t="shared" si="23"/>
        <v>0.35000000000218279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614405.31999999995</v>
      </c>
      <c r="D1244" s="1">
        <f>BILANCA!E268</f>
        <v>733348.24</v>
      </c>
      <c r="E1244" s="1">
        <v>0</v>
      </c>
      <c r="F1244" s="1">
        <v>0</v>
      </c>
      <c r="G1244" s="2">
        <f t="shared" si="24"/>
        <v>543167.56979999994</v>
      </c>
      <c r="H1244" s="2">
        <f t="shared" si="23"/>
        <v>0.55999999993946403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16502.47</v>
      </c>
      <c r="D1245" s="1">
        <f>BILANCA!E269</f>
        <v>409839.46</v>
      </c>
      <c r="E1245" s="1">
        <v>0</v>
      </c>
      <c r="F1245" s="1">
        <v>0</v>
      </c>
      <c r="G1245" s="2">
        <f t="shared" si="24"/>
        <v>219079.52418000001</v>
      </c>
      <c r="H1245" s="2">
        <f t="shared" si="23"/>
        <v>0.93000000002211891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520707.63</v>
      </c>
      <c r="D1247" s="1">
        <f>BILANCA!E271</f>
        <v>279010.26</v>
      </c>
      <c r="E1247" s="1">
        <v>0</v>
      </c>
      <c r="F1247" s="1">
        <v>0</v>
      </c>
      <c r="G1247" s="2">
        <f t="shared" si="24"/>
        <v>284784.23160000006</v>
      </c>
      <c r="H1247" s="2">
        <f t="shared" si="23"/>
        <v>0.63000000000465661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27330.65</v>
      </c>
      <c r="D1248" s="1">
        <f>BILANCA!E272</f>
        <v>20013.55</v>
      </c>
      <c r="E1248" s="1">
        <v>0</v>
      </c>
      <c r="F1248" s="1">
        <v>0</v>
      </c>
      <c r="G1248" s="2">
        <f t="shared" si="24"/>
        <v>17849.803749999999</v>
      </c>
      <c r="H1248" s="2">
        <f t="shared" si="23"/>
        <v>0.7999999999992724</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25638285.780000001</v>
      </c>
      <c r="D1263" s="1">
        <f>BILANCA!E287</f>
        <v>17361800.460000001</v>
      </c>
      <c r="E1263" s="1">
        <v>0</v>
      </c>
      <c r="F1263" s="1">
        <v>0</v>
      </c>
      <c r="G1263" s="2">
        <f t="shared" si="24"/>
        <v>16901328.276000004</v>
      </c>
      <c r="H1263" s="2">
        <f t="shared" si="23"/>
        <v>0.67999999970197678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53747403</v>
      </c>
      <c r="D1264" s="1">
        <f>BILANCA!E288</f>
        <v>63520123.560000002</v>
      </c>
      <c r="E1264" s="1">
        <v>0</v>
      </c>
      <c r="F1264" s="1">
        <v>0</v>
      </c>
      <c r="G1264" s="2">
        <f t="shared" si="24"/>
        <v>50801329.683720008</v>
      </c>
      <c r="H1264" s="2">
        <f t="shared" si="23"/>
        <v>0.43999999761581421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2366357.7799999998</v>
      </c>
      <c r="D1265" s="1">
        <f>BILANCA!E289</f>
        <v>301332.65000000002</v>
      </c>
      <c r="E1265" s="1">
        <v>0</v>
      </c>
      <c r="F1265" s="1">
        <v>0</v>
      </c>
      <c r="G1265" s="2">
        <f t="shared" si="24"/>
        <v>837264.50855999987</v>
      </c>
      <c r="H1265" s="2">
        <f t="shared" si="23"/>
        <v>0.5700000001816079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2079979.51</v>
      </c>
      <c r="D1266" s="1">
        <f>BILANCA!E290</f>
        <v>951140.31</v>
      </c>
      <c r="E1266" s="1">
        <v>0</v>
      </c>
      <c r="F1266" s="1">
        <v>0</v>
      </c>
      <c r="G1266" s="2">
        <f t="shared" si="24"/>
        <v>1126979.6167899999</v>
      </c>
      <c r="H1266" s="2">
        <f t="shared" si="23"/>
        <v>0.80000000004656613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388.44</v>
      </c>
      <c r="D1268" s="1">
        <f>BILANCA!E292</f>
        <v>388.44</v>
      </c>
      <c r="E1268" s="1">
        <v>0</v>
      </c>
      <c r="F1268" s="1">
        <v>0</v>
      </c>
      <c r="G1268" s="2">
        <f t="shared" si="24"/>
        <v>332.11619999999994</v>
      </c>
      <c r="H1268" s="2">
        <f t="shared" si="23"/>
        <v>0.87999999999999545</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289888.71999999997</v>
      </c>
      <c r="D1269" s="1">
        <f>BILANCA!E293</f>
        <v>258100.35</v>
      </c>
      <c r="E1269" s="1">
        <v>0</v>
      </c>
      <c r="F1269" s="1">
        <v>0</v>
      </c>
      <c r="G1269" s="2">
        <f t="shared" si="24"/>
        <v>230541.57412</v>
      </c>
      <c r="H1269" s="2">
        <f t="shared" si="23"/>
        <v>0.63000000003376044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15733232.960000001</v>
      </c>
      <c r="D1270" s="1">
        <f>BILANCA!E294</f>
        <v>19263835.260000002</v>
      </c>
      <c r="E1270" s="1">
        <v>0</v>
      </c>
      <c r="F1270" s="1">
        <v>0</v>
      </c>
      <c r="G1270" s="2">
        <f t="shared" si="24"/>
        <v>15572879.298759999</v>
      </c>
      <c r="H1270" s="2">
        <f t="shared" si="23"/>
        <v>0.30000000074505806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44590634.520000003</v>
      </c>
      <c r="D1271" s="1">
        <f>BILANCA!E295</f>
        <v>48694947.240000002</v>
      </c>
      <c r="E1271" s="1">
        <v>0</v>
      </c>
      <c r="F1271" s="1">
        <v>0</v>
      </c>
      <c r="G1271" s="2">
        <f t="shared" si="24"/>
        <v>40890392.351999998</v>
      </c>
      <c r="H1271" s="2">
        <f t="shared" si="23"/>
        <v>0.7199999988079071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380827.89</v>
      </c>
      <c r="D1272" s="1">
        <f>BILANCA!E296</f>
        <v>408348.9</v>
      </c>
      <c r="E1272" s="1">
        <v>0</v>
      </c>
      <c r="F1272" s="1">
        <v>0</v>
      </c>
      <c r="G1272" s="2">
        <f t="shared" si="24"/>
        <v>346084.92440999998</v>
      </c>
      <c r="H1272" s="2">
        <f t="shared" si="23"/>
        <v>0.2099999999627471</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148597.4</v>
      </c>
      <c r="D1273" s="1">
        <f>BILANCA!E297</f>
        <v>227174.22</v>
      </c>
      <c r="E1273" s="1">
        <v>0</v>
      </c>
      <c r="F1273" s="1">
        <v>0</v>
      </c>
      <c r="G1273" s="2">
        <f t="shared" si="24"/>
        <v>174854.29359999998</v>
      </c>
      <c r="H1273" s="2">
        <f t="shared" si="23"/>
        <v>0.61999999999534339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588920.24</v>
      </c>
      <c r="D1274" s="1">
        <f>BILANCA!E298</f>
        <v>1684918.18</v>
      </c>
      <c r="E1274" s="1">
        <v>0</v>
      </c>
      <c r="F1274" s="1">
        <v>0</v>
      </c>
      <c r="G1274" s="2">
        <f t="shared" si="24"/>
        <v>1151998.1705999998</v>
      </c>
      <c r="H1274" s="2">
        <f t="shared" si="23"/>
        <v>0.41999999992549419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2056.3000000000002</v>
      </c>
      <c r="D1275" s="1">
        <f>BILANCA!E299</f>
        <v>868.72</v>
      </c>
      <c r="E1275" s="1">
        <v>0</v>
      </c>
      <c r="F1275" s="1">
        <v>0</v>
      </c>
      <c r="G1275" s="2">
        <f t="shared" si="24"/>
        <v>1107.77208</v>
      </c>
      <c r="H1275" s="2">
        <f t="shared" si="23"/>
        <v>0.58000000000015461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59004.27</v>
      </c>
      <c r="D1277" s="1">
        <f>BILANCA!E301</f>
        <v>206762.23999999999</v>
      </c>
      <c r="E1277" s="1">
        <v>0</v>
      </c>
      <c r="F1277" s="1">
        <v>0</v>
      </c>
      <c r="G1277" s="2">
        <f t="shared" si="24"/>
        <v>138923.45249999998</v>
      </c>
      <c r="H1277" s="2">
        <f t="shared" si="23"/>
        <v>0.50999999998748535</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432580.2</v>
      </c>
      <c r="D1278" s="1">
        <f>BILANCA!E302</f>
        <v>547873.43999999994</v>
      </c>
      <c r="E1278" s="1">
        <v>0</v>
      </c>
      <c r="F1278" s="1">
        <v>0</v>
      </c>
      <c r="G1278" s="2">
        <f t="shared" si="24"/>
        <v>450856.48859999992</v>
      </c>
      <c r="H1278" s="2">
        <f t="shared" si="23"/>
        <v>0.63999999995576218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130255.17</v>
      </c>
      <c r="D1288" s="1">
        <f>BILANCA!E312</f>
        <v>3103977.46</v>
      </c>
      <c r="E1288" s="1">
        <v>0</v>
      </c>
      <c r="F1288" s="1">
        <v>0</v>
      </c>
      <c r="G1288" s="2">
        <f t="shared" si="24"/>
        <v>1933154.07745</v>
      </c>
      <c r="H1288" s="2">
        <f t="shared" si="23"/>
        <v>0.62999999996100087</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6236301.2999999998</v>
      </c>
      <c r="D1299" s="6">
        <f>'RAS-funkcijski'!E5</f>
        <v>6868291.5200000005</v>
      </c>
      <c r="E1299" s="6">
        <v>0</v>
      </c>
      <c r="F1299" s="6">
        <v>0</v>
      </c>
      <c r="G1299" s="7">
        <f t="shared" si="24"/>
        <v>19972.884340000001</v>
      </c>
      <c r="H1299" s="7">
        <f t="shared" si="23"/>
        <v>0.77999999932944775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370800.89</v>
      </c>
      <c r="D1300" s="1">
        <f>'RAS-funkcijski'!E6</f>
        <v>417520.57</v>
      </c>
      <c r="E1300" s="1">
        <v>0</v>
      </c>
      <c r="F1300" s="1">
        <v>0</v>
      </c>
      <c r="G1300" s="2">
        <f t="shared" si="24"/>
        <v>2411.68406</v>
      </c>
      <c r="H1300" s="2">
        <f t="shared" si="23"/>
        <v>0.53999999997904524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370800.89</v>
      </c>
      <c r="D1301" s="1">
        <f>'RAS-funkcijski'!E7</f>
        <v>416898.7</v>
      </c>
      <c r="E1301" s="1">
        <v>0</v>
      </c>
      <c r="F1301" s="1">
        <v>0</v>
      </c>
      <c r="G1301" s="2">
        <f t="shared" si="24"/>
        <v>3613.7948700000006</v>
      </c>
      <c r="H1301" s="2">
        <f t="shared" si="23"/>
        <v>0.40999999997438863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621.87</v>
      </c>
      <c r="E1302" s="1">
        <v>0</v>
      </c>
      <c r="F1302" s="1">
        <v>0</v>
      </c>
      <c r="G1302" s="2">
        <f t="shared" si="24"/>
        <v>4.9749600000000003</v>
      </c>
      <c r="H1302" s="2">
        <f t="shared" si="23"/>
        <v>0.12999999999999545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5789361.54</v>
      </c>
      <c r="D1307" s="1">
        <f>'RAS-funkcijski'!E13</f>
        <v>6352937.6699999999</v>
      </c>
      <c r="E1307" s="1">
        <v>0</v>
      </c>
      <c r="F1307" s="1">
        <v>0</v>
      </c>
      <c r="G1307" s="2">
        <f t="shared" si="24"/>
        <v>166457.13191999999</v>
      </c>
      <c r="H1307" s="2">
        <f t="shared" si="23"/>
        <v>0.7900000000372529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5302564.87</v>
      </c>
      <c r="D1308" s="1">
        <f>'RAS-funkcijski'!E14</f>
        <v>5741015.9900000002</v>
      </c>
      <c r="E1308" s="1">
        <v>0</v>
      </c>
      <c r="F1308" s="1">
        <v>0</v>
      </c>
      <c r="G1308" s="2">
        <f t="shared" si="24"/>
        <v>167845.96850000002</v>
      </c>
      <c r="H1308" s="2">
        <f t="shared" si="23"/>
        <v>0.13999999966472387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486796.67</v>
      </c>
      <c r="D1310" s="1">
        <f>'RAS-funkcijski'!E16</f>
        <v>611921.68000000005</v>
      </c>
      <c r="E1310" s="1">
        <v>0</v>
      </c>
      <c r="F1310" s="1">
        <v>0</v>
      </c>
      <c r="G1310" s="2">
        <f t="shared" si="24"/>
        <v>20527.680360000002</v>
      </c>
      <c r="H1310" s="2">
        <f t="shared" si="23"/>
        <v>0.6499999999650754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57628.38</v>
      </c>
      <c r="D1313" s="1">
        <f>'RAS-funkcijski'!E19</f>
        <v>75503.28</v>
      </c>
      <c r="E1313" s="1">
        <v>0</v>
      </c>
      <c r="F1313" s="1">
        <v>0</v>
      </c>
      <c r="G1313" s="2">
        <f t="shared" si="24"/>
        <v>3129.5240999999996</v>
      </c>
      <c r="H1313" s="2">
        <f t="shared" si="23"/>
        <v>0.6599999999962165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18510.490000000002</v>
      </c>
      <c r="D1314" s="1">
        <f>'RAS-funkcijski'!E20</f>
        <v>22330</v>
      </c>
      <c r="E1314" s="1">
        <v>0</v>
      </c>
      <c r="F1314" s="1">
        <v>0</v>
      </c>
      <c r="G1314" s="2">
        <f t="shared" si="24"/>
        <v>1010.72784</v>
      </c>
      <c r="H1314" s="2">
        <f t="shared" si="23"/>
        <v>0.49000000000160071</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87781.840000000011</v>
      </c>
      <c r="D1316" s="1">
        <f>'RAS-funkcijski'!E22</f>
        <v>125706.97</v>
      </c>
      <c r="E1316" s="1">
        <v>0</v>
      </c>
      <c r="F1316" s="1">
        <v>0</v>
      </c>
      <c r="G1316" s="2">
        <f t="shared" si="24"/>
        <v>6105.5240399999993</v>
      </c>
      <c r="H1316" s="2">
        <f t="shared" si="23"/>
        <v>0.18999999998777639</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4168.5200000000004</v>
      </c>
      <c r="D1318" s="1">
        <f>'RAS-funkcijski'!E24</f>
        <v>0</v>
      </c>
      <c r="E1318" s="1">
        <v>0</v>
      </c>
      <c r="F1318" s="1">
        <v>0</v>
      </c>
      <c r="G1318" s="2">
        <f t="shared" si="24"/>
        <v>83.370400000000004</v>
      </c>
      <c r="H1318" s="2">
        <f t="shared" si="23"/>
        <v>0.47999999999956344</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83613.320000000007</v>
      </c>
      <c r="D1321" s="1">
        <f>'RAS-funkcijski'!E27</f>
        <v>125706.97</v>
      </c>
      <c r="E1321" s="1">
        <v>0</v>
      </c>
      <c r="F1321" s="1">
        <v>0</v>
      </c>
      <c r="G1321" s="2">
        <f t="shared" si="24"/>
        <v>7705.6269800000009</v>
      </c>
      <c r="H1321" s="2">
        <f t="shared" si="23"/>
        <v>0.35000000000582077</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276998.94</v>
      </c>
      <c r="D1322" s="1">
        <f>'RAS-funkcijski'!E28</f>
        <v>352252.89</v>
      </c>
      <c r="E1322" s="1">
        <v>0</v>
      </c>
      <c r="F1322" s="1">
        <v>0</v>
      </c>
      <c r="G1322" s="2">
        <f t="shared" si="24"/>
        <v>23556.113280000005</v>
      </c>
      <c r="H1322" s="2">
        <f t="shared" si="23"/>
        <v>0.16999999998370185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202702.57</v>
      </c>
      <c r="D1324" s="1">
        <f>'RAS-funkcijski'!E30</f>
        <v>208007.81</v>
      </c>
      <c r="E1324" s="1">
        <v>0</v>
      </c>
      <c r="F1324" s="1">
        <v>0</v>
      </c>
      <c r="G1324" s="2">
        <f t="shared" si="24"/>
        <v>16086.67294</v>
      </c>
      <c r="H1324" s="2">
        <f t="shared" si="23"/>
        <v>0.61999999999534339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22446.22</v>
      </c>
      <c r="D1327" s="1">
        <f>'RAS-funkcijski'!E33</f>
        <v>69310.929999999993</v>
      </c>
      <c r="E1327" s="1">
        <v>0</v>
      </c>
      <c r="F1327" s="1">
        <v>0</v>
      </c>
      <c r="G1327" s="2">
        <f t="shared" si="24"/>
        <v>4670.9743200000003</v>
      </c>
      <c r="H1327" s="2">
        <f t="shared" si="23"/>
        <v>0.29000000000814907</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51850.15</v>
      </c>
      <c r="D1328" s="1">
        <f>'RAS-funkcijski'!E34</f>
        <v>74934.149999999994</v>
      </c>
      <c r="E1328" s="1">
        <v>0</v>
      </c>
      <c r="F1328" s="1">
        <v>0</v>
      </c>
      <c r="G1328" s="2">
        <f t="shared" si="24"/>
        <v>6051.5534999999991</v>
      </c>
      <c r="H1328" s="2">
        <f t="shared" si="23"/>
        <v>0.29999999999563443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8076103.6099999994</v>
      </c>
      <c r="D1329" s="1">
        <f>'RAS-funkcijski'!E35</f>
        <v>8707509.6400000006</v>
      </c>
      <c r="E1329" s="1">
        <v>0</v>
      </c>
      <c r="F1329" s="1">
        <v>0</v>
      </c>
      <c r="G1329" s="2">
        <f t="shared" si="24"/>
        <v>790224.80958999996</v>
      </c>
      <c r="H1329" s="2">
        <f t="shared" si="23"/>
        <v>0.75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3118382.87</v>
      </c>
      <c r="D1333" s="1">
        <f>'RAS-funkcijski'!E39</f>
        <v>1194355.47</v>
      </c>
      <c r="E1333" s="1">
        <v>0</v>
      </c>
      <c r="F1333" s="1">
        <v>0</v>
      </c>
      <c r="G1333" s="2">
        <f t="shared" si="24"/>
        <v>192748.28335000004</v>
      </c>
      <c r="H1333" s="2">
        <f t="shared" si="23"/>
        <v>0.59999999986030161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3070320.99</v>
      </c>
      <c r="D1334" s="1">
        <f>'RAS-funkcijski'!E40</f>
        <v>1146271.3999999999</v>
      </c>
      <c r="E1334" s="1">
        <v>0</v>
      </c>
      <c r="F1334" s="1">
        <v>0</v>
      </c>
      <c r="G1334" s="2">
        <f t="shared" si="24"/>
        <v>193063.09643999999</v>
      </c>
      <c r="H1334" s="2">
        <f t="shared" si="23"/>
        <v>0.40999999968335032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48061.88</v>
      </c>
      <c r="D1336" s="1">
        <f>'RAS-funkcijski'!E42</f>
        <v>48084.07</v>
      </c>
      <c r="E1336" s="1">
        <v>0</v>
      </c>
      <c r="F1336" s="1">
        <v>0</v>
      </c>
      <c r="G1336" s="2">
        <f t="shared" si="24"/>
        <v>5480.7407599999997</v>
      </c>
      <c r="H1336" s="2">
        <f t="shared" si="23"/>
        <v>0.19000000000232831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9443.4599999999991</v>
      </c>
      <c r="D1337" s="1">
        <f>'RAS-funkcijski'!E43</f>
        <v>267401.25</v>
      </c>
      <c r="E1337" s="1">
        <v>0</v>
      </c>
      <c r="F1337" s="1">
        <v>0</v>
      </c>
      <c r="G1337" s="2">
        <f t="shared" si="24"/>
        <v>21225.59244</v>
      </c>
      <c r="H1337" s="2">
        <f t="shared" si="23"/>
        <v>0.70999999999912689</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9443.4599999999991</v>
      </c>
      <c r="D1343" s="1">
        <f>'RAS-funkcijski'!E49</f>
        <v>267401.25</v>
      </c>
      <c r="E1343" s="1">
        <v>0</v>
      </c>
      <c r="F1343" s="1">
        <v>0</v>
      </c>
      <c r="G1343" s="2">
        <f t="shared" si="24"/>
        <v>24491.068199999998</v>
      </c>
      <c r="H1343" s="2">
        <f t="shared" si="27"/>
        <v>0.70999999999912689</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288056.77</v>
      </c>
      <c r="D1344" s="1">
        <f>'RAS-funkcijski'!E50</f>
        <v>318649.18</v>
      </c>
      <c r="E1344" s="1">
        <v>0</v>
      </c>
      <c r="F1344" s="1">
        <v>0</v>
      </c>
      <c r="G1344" s="2">
        <f t="shared" si="24"/>
        <v>42566.335980000003</v>
      </c>
      <c r="H1344" s="2">
        <f t="shared" si="27"/>
        <v>0.40999999997438863</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288056.77</v>
      </c>
      <c r="D1347" s="1">
        <f>'RAS-funkcijski'!E53</f>
        <v>318649.18</v>
      </c>
      <c r="E1347" s="1">
        <v>0</v>
      </c>
      <c r="F1347" s="1">
        <v>0</v>
      </c>
      <c r="G1347" s="2">
        <f t="shared" si="24"/>
        <v>45342.40137</v>
      </c>
      <c r="H1347" s="2">
        <f t="shared" si="27"/>
        <v>0.40999999997438863</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11375.13</v>
      </c>
      <c r="D1348" s="1">
        <f>'RAS-funkcijski'!E54</f>
        <v>975125</v>
      </c>
      <c r="E1348" s="1">
        <v>0</v>
      </c>
      <c r="F1348" s="1">
        <v>0</v>
      </c>
      <c r="G1348" s="2">
        <f t="shared" si="24"/>
        <v>98081.256500000003</v>
      </c>
      <c r="H1348" s="2">
        <f t="shared" si="27"/>
        <v>0.12999999999919964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11375.13</v>
      </c>
      <c r="D1349" s="1">
        <f>'RAS-funkcijski'!E55</f>
        <v>975125</v>
      </c>
      <c r="E1349" s="1">
        <v>0</v>
      </c>
      <c r="F1349" s="1">
        <v>0</v>
      </c>
      <c r="G1349" s="2">
        <f t="shared" si="24"/>
        <v>100042.88163</v>
      </c>
      <c r="H1349" s="2">
        <f t="shared" si="27"/>
        <v>0.12999999999919964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4648845.38</v>
      </c>
      <c r="D1355" s="1">
        <f>'RAS-funkcijski'!E61</f>
        <v>5937939.1099999994</v>
      </c>
      <c r="E1355" s="1">
        <v>0</v>
      </c>
      <c r="F1355" s="1">
        <v>0</v>
      </c>
      <c r="G1355" s="2">
        <f t="shared" si="24"/>
        <v>941909.2452</v>
      </c>
      <c r="H1355" s="2">
        <f t="shared" si="27"/>
        <v>0.48999999929219484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3317511.98</v>
      </c>
      <c r="D1357" s="1">
        <f>'RAS-funkcijski'!E63</f>
        <v>4576999.1399999997</v>
      </c>
      <c r="E1357" s="1">
        <v>0</v>
      </c>
      <c r="F1357" s="1">
        <v>0</v>
      </c>
      <c r="G1357" s="2">
        <f t="shared" si="24"/>
        <v>735819.10533999989</v>
      </c>
      <c r="H1357" s="2">
        <f t="shared" si="27"/>
        <v>0.15999999968335032</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258874.03</v>
      </c>
      <c r="D1358" s="1">
        <f>'RAS-funkcijski'!E64</f>
        <v>184616.82</v>
      </c>
      <c r="E1358" s="1">
        <v>0</v>
      </c>
      <c r="F1358" s="1">
        <v>0</v>
      </c>
      <c r="G1358" s="2">
        <f t="shared" si="24"/>
        <v>37686.460200000001</v>
      </c>
      <c r="H1358" s="2">
        <f t="shared" si="27"/>
        <v>0.20999999999185093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1072459.3700000001</v>
      </c>
      <c r="D1359" s="1">
        <f>'RAS-funkcijski'!E65</f>
        <v>1176323.1499999999</v>
      </c>
      <c r="E1359" s="1">
        <v>0</v>
      </c>
      <c r="F1359" s="1">
        <v>0</v>
      </c>
      <c r="G1359" s="2">
        <f t="shared" si="24"/>
        <v>208931.44587</v>
      </c>
      <c r="H1359" s="2">
        <f t="shared" si="27"/>
        <v>0.52000000001862645</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14039.63</v>
      </c>
      <c r="E1360" s="1">
        <v>0</v>
      </c>
      <c r="F1360" s="1">
        <v>0</v>
      </c>
      <c r="G1360" s="2">
        <f t="shared" si="24"/>
        <v>1740.9141199999999</v>
      </c>
      <c r="H1360" s="2">
        <f t="shared" si="27"/>
        <v>0.37000000000080036</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14039.63</v>
      </c>
      <c r="E1365" s="1">
        <v>0</v>
      </c>
      <c r="F1365" s="1">
        <v>0</v>
      </c>
      <c r="G1365" s="2">
        <f t="shared" si="24"/>
        <v>1881.31042</v>
      </c>
      <c r="H1365" s="2">
        <f t="shared" si="27"/>
        <v>0.37000000000080036</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569203.07000000007</v>
      </c>
      <c r="D1369" s="1">
        <f>'RAS-funkcijski'!E75</f>
        <v>659485.69999999995</v>
      </c>
      <c r="E1369" s="1">
        <v>0</v>
      </c>
      <c r="F1369" s="1">
        <v>0</v>
      </c>
      <c r="G1369" s="2">
        <f t="shared" si="24"/>
        <v>134060.38736999998</v>
      </c>
      <c r="H1369" s="2">
        <f t="shared" si="27"/>
        <v>0.37000000011175871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53862.15</v>
      </c>
      <c r="D1370" s="1">
        <f>'RAS-funkcijski'!E76</f>
        <v>116978.62</v>
      </c>
      <c r="E1370" s="1">
        <v>0</v>
      </c>
      <c r="F1370" s="1">
        <v>0</v>
      </c>
      <c r="G1370" s="2">
        <f t="shared" si="24"/>
        <v>20722.996079999997</v>
      </c>
      <c r="H1370" s="2">
        <f t="shared" si="27"/>
        <v>0.5300000000061118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46771.519999999997</v>
      </c>
      <c r="D1372" s="1">
        <f>'RAS-funkcijski'!E78</f>
        <v>112575</v>
      </c>
      <c r="E1372" s="1">
        <v>0</v>
      </c>
      <c r="F1372" s="1">
        <v>0</v>
      </c>
      <c r="G1372" s="2">
        <f t="shared" si="24"/>
        <v>20122.192479999998</v>
      </c>
      <c r="H1372" s="2">
        <f t="shared" si="27"/>
        <v>0.48000000000320142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111333.44</v>
      </c>
      <c r="D1373" s="1">
        <f>'RAS-funkcijski'!E79</f>
        <v>166088.28</v>
      </c>
      <c r="E1373" s="1">
        <v>0</v>
      </c>
      <c r="F1373" s="1">
        <v>0</v>
      </c>
      <c r="G1373" s="2">
        <f t="shared" si="24"/>
        <v>33263.25</v>
      </c>
      <c r="H1373" s="2">
        <f t="shared" si="27"/>
        <v>0.72000000000116415</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357235.96</v>
      </c>
      <c r="D1375" s="1">
        <f>'RAS-funkcijski'!E81</f>
        <v>263843.8</v>
      </c>
      <c r="E1375" s="1">
        <v>0</v>
      </c>
      <c r="F1375" s="1">
        <v>0</v>
      </c>
      <c r="G1375" s="2">
        <f t="shared" si="24"/>
        <v>68139.114119999998</v>
      </c>
      <c r="H1375" s="2">
        <f t="shared" si="27"/>
        <v>0.23999999999068677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603301.68999999994</v>
      </c>
      <c r="D1376" s="1">
        <f>'RAS-funkcijski'!E82</f>
        <v>1002759.52</v>
      </c>
      <c r="E1376" s="1">
        <v>0</v>
      </c>
      <c r="F1376" s="1">
        <v>0</v>
      </c>
      <c r="G1376" s="2">
        <f t="shared" si="24"/>
        <v>203488.01694</v>
      </c>
      <c r="H1376" s="2">
        <f t="shared" si="27"/>
        <v>0.7900000000372529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603301.68999999994</v>
      </c>
      <c r="D1378" s="1">
        <f>'RAS-funkcijski'!E84</f>
        <v>1002759.52</v>
      </c>
      <c r="E1378" s="1">
        <v>0</v>
      </c>
      <c r="F1378" s="1">
        <v>0</v>
      </c>
      <c r="G1378" s="2">
        <f t="shared" si="24"/>
        <v>208705.65839999999</v>
      </c>
      <c r="H1378" s="2">
        <f t="shared" si="27"/>
        <v>0.7900000000372529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122088299.38000001</v>
      </c>
      <c r="D1383" s="1">
        <f>'RAS-funkcijski'!E89</f>
        <v>129551869.56999999</v>
      </c>
      <c r="E1383" s="1">
        <v>0</v>
      </c>
      <c r="F1383" s="1">
        <v>0</v>
      </c>
      <c r="G1383" s="2">
        <f t="shared" si="24"/>
        <v>32401323.274200004</v>
      </c>
      <c r="H1383" s="2">
        <f t="shared" si="27"/>
        <v>0.81000001728534698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10609427.449999999</v>
      </c>
      <c r="D1388" s="1">
        <f>'RAS-funkcijski'!E94</f>
        <v>12661725.9</v>
      </c>
      <c r="E1388" s="1">
        <v>0</v>
      </c>
      <c r="F1388" s="1">
        <v>0</v>
      </c>
      <c r="G1388" s="2">
        <f t="shared" si="24"/>
        <v>3233959.1324999998</v>
      </c>
      <c r="H1388" s="2">
        <f t="shared" si="27"/>
        <v>0.54999999888241291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10609427.449999999</v>
      </c>
      <c r="D1389" s="1">
        <f>'RAS-funkcijski'!E95</f>
        <v>12661725.9</v>
      </c>
      <c r="E1389" s="1">
        <v>0</v>
      </c>
      <c r="F1389" s="1">
        <v>0</v>
      </c>
      <c r="G1389" s="2">
        <f t="shared" si="24"/>
        <v>3269892.0117499996</v>
      </c>
      <c r="H1389" s="2">
        <f t="shared" si="27"/>
        <v>0.54999999888241291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106064368.17</v>
      </c>
      <c r="D1393" s="1">
        <f>'RAS-funkcijski'!E99</f>
        <v>111639325.91999999</v>
      </c>
      <c r="E1393" s="1">
        <v>0</v>
      </c>
      <c r="F1393" s="1">
        <v>0</v>
      </c>
      <c r="G1393" s="2">
        <f t="shared" si="24"/>
        <v>31287586.90095</v>
      </c>
      <c r="H1393" s="2">
        <f t="shared" si="27"/>
        <v>0.25000001490116119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81105260.829999998</v>
      </c>
      <c r="D1394" s="1">
        <f>'RAS-funkcijski'!E100</f>
        <v>92840145.879999995</v>
      </c>
      <c r="E1394" s="1">
        <v>0</v>
      </c>
      <c r="F1394" s="1">
        <v>0</v>
      </c>
      <c r="G1394" s="2">
        <f t="shared" si="24"/>
        <v>25611413.048640002</v>
      </c>
      <c r="H1394" s="2">
        <f t="shared" si="27"/>
        <v>0.29000000655651093</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24959107.34</v>
      </c>
      <c r="D1395" s="1">
        <f>'RAS-funkcijski'!E101</f>
        <v>18799180.039999999</v>
      </c>
      <c r="E1395" s="1">
        <v>0</v>
      </c>
      <c r="F1395" s="1">
        <v>0</v>
      </c>
      <c r="G1395" s="2">
        <f t="shared" si="24"/>
        <v>6068074.3397399997</v>
      </c>
      <c r="H1395" s="2">
        <f t="shared" si="27"/>
        <v>0.37999999895691872</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5216960.09</v>
      </c>
      <c r="D1398" s="1">
        <f>'RAS-funkcijski'!E104</f>
        <v>5069475.47</v>
      </c>
      <c r="E1398" s="1">
        <v>0</v>
      </c>
      <c r="F1398" s="1">
        <v>0</v>
      </c>
      <c r="G1398" s="2">
        <f t="shared" si="24"/>
        <v>1535591.1030000001</v>
      </c>
      <c r="H1398" s="2">
        <f t="shared" si="27"/>
        <v>0.55999999959021807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178184.66</v>
      </c>
      <c r="D1399" s="1">
        <f>'RAS-funkcijski'!E105</f>
        <v>173712.9</v>
      </c>
      <c r="E1399" s="1">
        <v>0</v>
      </c>
      <c r="F1399" s="1">
        <v>0</v>
      </c>
      <c r="G1399" s="2">
        <f t="shared" si="24"/>
        <v>53086.656459999998</v>
      </c>
      <c r="H1399" s="2">
        <f t="shared" si="27"/>
        <v>0.44000000000232831</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19359.009999999998</v>
      </c>
      <c r="D1400" s="1">
        <f>'RAS-funkcijski'!E106</f>
        <v>7629.38</v>
      </c>
      <c r="E1400" s="1">
        <v>0</v>
      </c>
      <c r="F1400" s="1">
        <v>0</v>
      </c>
      <c r="G1400" s="2">
        <f t="shared" si="24"/>
        <v>3531.0125399999997</v>
      </c>
      <c r="H1400" s="2">
        <f t="shared" si="27"/>
        <v>0.38999999999850843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363063.24</v>
      </c>
      <c r="D1401" s="1">
        <f>'RAS-funkcijski'!E107</f>
        <v>495663.63</v>
      </c>
      <c r="E1401" s="1">
        <v>0</v>
      </c>
      <c r="F1401" s="1">
        <v>0</v>
      </c>
      <c r="G1401" s="2">
        <f t="shared" si="24"/>
        <v>139502.22149999999</v>
      </c>
      <c r="H1401" s="2">
        <f t="shared" si="27"/>
        <v>0.60999999998603016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243878.16</v>
      </c>
      <c r="D1402" s="1">
        <f>'RAS-funkcijski'!E108</f>
        <v>298740</v>
      </c>
      <c r="E1402" s="1">
        <v>0</v>
      </c>
      <c r="F1402" s="1">
        <v>0</v>
      </c>
      <c r="G1402" s="2">
        <f t="shared" si="24"/>
        <v>87501.248640000005</v>
      </c>
      <c r="H1402" s="2">
        <f t="shared" si="27"/>
        <v>0.16000000000349246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119185.08</v>
      </c>
      <c r="D1403" s="1">
        <f>'RAS-funkcijski'!E109</f>
        <v>190798.63</v>
      </c>
      <c r="E1403" s="1">
        <v>0</v>
      </c>
      <c r="F1403" s="1">
        <v>0</v>
      </c>
      <c r="G1403" s="2">
        <f t="shared" si="24"/>
        <v>52582.145700000001</v>
      </c>
      <c r="H1403" s="2">
        <f t="shared" si="27"/>
        <v>0.44999999999708962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6125</v>
      </c>
      <c r="E1407" s="1">
        <v>0</v>
      </c>
      <c r="F1407" s="1">
        <v>0</v>
      </c>
      <c r="G1407" s="2">
        <f t="shared" si="24"/>
        <v>1335.25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83162162.890000015</v>
      </c>
      <c r="D1408" s="1">
        <f>'RAS-funkcijski'!E114</f>
        <v>103228305.97000001</v>
      </c>
      <c r="E1408" s="1">
        <v>0</v>
      </c>
      <c r="F1408" s="1">
        <v>0</v>
      </c>
      <c r="G1408" s="2">
        <f t="shared" si="24"/>
        <v>31858065.231300004</v>
      </c>
      <c r="H1408" s="2">
        <f t="shared" si="27"/>
        <v>0.13999997079372406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38184205.390000001</v>
      </c>
      <c r="D1409" s="1">
        <f>'RAS-funkcijski'!E115</f>
        <v>44177101.290000007</v>
      </c>
      <c r="E1409" s="1">
        <v>0</v>
      </c>
      <c r="F1409" s="1">
        <v>0</v>
      </c>
      <c r="G1409" s="2">
        <f t="shared" si="24"/>
        <v>14045763.284670003</v>
      </c>
      <c r="H1409" s="2">
        <f t="shared" si="27"/>
        <v>0.68000000715255737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2376340.52</v>
      </c>
      <c r="D1410" s="1">
        <f>'RAS-funkcijski'!E116</f>
        <v>2987506.34</v>
      </c>
      <c r="E1410" s="1">
        <v>0</v>
      </c>
      <c r="F1410" s="1">
        <v>0</v>
      </c>
      <c r="G1410" s="2">
        <f t="shared" si="24"/>
        <v>935351.55839999998</v>
      </c>
      <c r="H1410" s="2">
        <f t="shared" si="27"/>
        <v>0.81999999983236194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35807864.869999997</v>
      </c>
      <c r="D1411" s="1">
        <f>'RAS-funkcijski'!E117</f>
        <v>41189594.950000003</v>
      </c>
      <c r="E1411" s="1">
        <v>0</v>
      </c>
      <c r="F1411" s="1">
        <v>0</v>
      </c>
      <c r="G1411" s="2">
        <f t="shared" si="24"/>
        <v>13355137.189010002</v>
      </c>
      <c r="H1411" s="2">
        <f t="shared" si="27"/>
        <v>0.17999999970197678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34925792.950000003</v>
      </c>
      <c r="D1412" s="1">
        <f>'RAS-funkcijski'!E118</f>
        <v>46575324.560000002</v>
      </c>
      <c r="E1412" s="1">
        <v>0</v>
      </c>
      <c r="F1412" s="1">
        <v>0</v>
      </c>
      <c r="G1412" s="2">
        <f t="shared" si="24"/>
        <v>14600714.395980002</v>
      </c>
      <c r="H1412" s="2">
        <f t="shared" si="27"/>
        <v>0.48999999463558197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743252.86</v>
      </c>
      <c r="D1413" s="1">
        <f>'RAS-funkcijski'!E119</f>
        <v>812362.75</v>
      </c>
      <c r="E1413" s="1">
        <v>0</v>
      </c>
      <c r="F1413" s="1">
        <v>0</v>
      </c>
      <c r="G1413" s="2">
        <f t="shared" si="24"/>
        <v>272317.51140000002</v>
      </c>
      <c r="H1413" s="2">
        <f t="shared" si="27"/>
        <v>0.39000000001396984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34182540.090000004</v>
      </c>
      <c r="D1414" s="1">
        <f>'RAS-funkcijski'!E120</f>
        <v>45762961.810000002</v>
      </c>
      <c r="E1414" s="1">
        <v>0</v>
      </c>
      <c r="F1414" s="1">
        <v>0</v>
      </c>
      <c r="G1414" s="2">
        <f t="shared" si="24"/>
        <v>14582181.790360002</v>
      </c>
      <c r="H1414" s="2">
        <f t="shared" si="27"/>
        <v>0.2800000011920929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27871.79</v>
      </c>
      <c r="D1416" s="1">
        <f>'RAS-funkcijski'!E122</f>
        <v>30000</v>
      </c>
      <c r="E1416" s="1">
        <v>0</v>
      </c>
      <c r="F1416" s="1">
        <v>0</v>
      </c>
      <c r="G1416" s="2">
        <f t="shared" si="24"/>
        <v>10368.871220000001</v>
      </c>
      <c r="H1416" s="2">
        <f t="shared" si="27"/>
        <v>0.20999999999912689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27871.79</v>
      </c>
      <c r="D1418" s="1">
        <f>'RAS-funkcijski'!E124</f>
        <v>30000</v>
      </c>
      <c r="E1418" s="1">
        <v>0</v>
      </c>
      <c r="F1418" s="1">
        <v>0</v>
      </c>
      <c r="G1418" s="2">
        <f t="shared" si="24"/>
        <v>10544.614799999999</v>
      </c>
      <c r="H1418" s="2">
        <f t="shared" si="27"/>
        <v>0.20999999999912689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1062940.49</v>
      </c>
      <c r="D1419" s="1">
        <f>'RAS-funkcijski'!E125</f>
        <v>1237224.18</v>
      </c>
      <c r="E1419" s="1">
        <v>0</v>
      </c>
      <c r="F1419" s="1">
        <v>0</v>
      </c>
      <c r="G1419" s="2">
        <f t="shared" si="24"/>
        <v>428024.05085</v>
      </c>
      <c r="H1419" s="2">
        <f t="shared" si="27"/>
        <v>0.66999999992549419</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1694441.73</v>
      </c>
      <c r="D1420" s="1">
        <f>'RAS-funkcijski'!E126</f>
        <v>1923312.65</v>
      </c>
      <c r="E1420" s="1">
        <v>0</v>
      </c>
      <c r="F1420" s="1">
        <v>0</v>
      </c>
      <c r="G1420" s="2">
        <f t="shared" si="24"/>
        <v>676010.17766000004</v>
      </c>
      <c r="H1420" s="2">
        <f t="shared" si="27"/>
        <v>0.62000000011175871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24399.05</v>
      </c>
      <c r="D1421" s="1">
        <f>'RAS-funkcijski'!E127</f>
        <v>9867.84</v>
      </c>
      <c r="E1421" s="1">
        <v>0</v>
      </c>
      <c r="F1421" s="1">
        <v>0</v>
      </c>
      <c r="G1421" s="2">
        <f t="shared" si="24"/>
        <v>5428.57179</v>
      </c>
      <c r="H1421" s="2">
        <f t="shared" si="27"/>
        <v>0.20999999999912689</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7242511.4900000002</v>
      </c>
      <c r="D1422" s="1">
        <f>'RAS-funkcijski'!E128</f>
        <v>9275475.4499999993</v>
      </c>
      <c r="E1422" s="1">
        <v>0</v>
      </c>
      <c r="F1422" s="1">
        <v>0</v>
      </c>
      <c r="G1422" s="2">
        <f t="shared" si="24"/>
        <v>3198389.3363599996</v>
      </c>
      <c r="H1422" s="2">
        <f t="shared" si="27"/>
        <v>0.93999999947845936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3326678.34</v>
      </c>
      <c r="D1423" s="1">
        <f>'RAS-funkcijski'!E129</f>
        <v>4535603.6899999995</v>
      </c>
      <c r="E1423" s="1">
        <v>0</v>
      </c>
      <c r="F1423" s="1">
        <v>0</v>
      </c>
      <c r="G1423" s="2">
        <f t="shared" si="24"/>
        <v>1549735.7149999999</v>
      </c>
      <c r="H1423" s="2">
        <f t="shared" si="27"/>
        <v>0.65000000037252903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2721313.69</v>
      </c>
      <c r="D1427" s="1">
        <f>'RAS-funkcijski'!E133</f>
        <v>3406203.61</v>
      </c>
      <c r="E1427" s="1">
        <v>0</v>
      </c>
      <c r="F1427" s="1">
        <v>0</v>
      </c>
      <c r="G1427" s="2">
        <f t="shared" si="24"/>
        <v>1229849.9973899999</v>
      </c>
      <c r="H1427" s="2">
        <f t="shared" si="27"/>
        <v>0.70000000018626451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474951.01</v>
      </c>
      <c r="D1432" s="1">
        <f>'RAS-funkcijski'!E138</f>
        <v>999302.81</v>
      </c>
      <c r="E1432" s="1">
        <v>0</v>
      </c>
      <c r="F1432" s="1">
        <v>0</v>
      </c>
      <c r="G1432" s="2">
        <f t="shared" si="24"/>
        <v>331456.58842000004</v>
      </c>
      <c r="H1432" s="2">
        <f t="shared" si="27"/>
        <v>0.19999999995343387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130413.64</v>
      </c>
      <c r="D1434" s="1">
        <f>'RAS-funkcijski'!E140</f>
        <v>130097.27</v>
      </c>
      <c r="E1434" s="1">
        <v>0</v>
      </c>
      <c r="F1434" s="1">
        <v>0</v>
      </c>
      <c r="G1434" s="2">
        <f t="shared" si="24"/>
        <v>53122.712480000002</v>
      </c>
      <c r="H1434" s="2">
        <f t="shared" si="27"/>
        <v>0.63000000000465661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224789894.30000004</v>
      </c>
      <c r="D1435" s="13">
        <f>'RAS-funkcijski'!E141</f>
        <v>255527449.10000002</v>
      </c>
      <c r="E1435" s="13">
        <v>0</v>
      </c>
      <c r="F1435" s="13">
        <v>0</v>
      </c>
      <c r="G1435" s="14">
        <f t="shared" si="24"/>
        <v>100810736.57250002</v>
      </c>
      <c r="H1435" s="14">
        <f t="shared" si="27"/>
        <v>0.40000006556510925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680296.27</v>
      </c>
      <c r="D1436" s="6">
        <f>'P-VRIO'!E5</f>
        <v>223642.46999999997</v>
      </c>
      <c r="E1436" s="6">
        <v>0</v>
      </c>
      <c r="F1436" s="6">
        <v>0</v>
      </c>
      <c r="G1436" s="7">
        <f t="shared" si="24"/>
        <v>1127.5812100000001</v>
      </c>
      <c r="H1436" s="7">
        <f t="shared" si="27"/>
        <v>0.73999999999068677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802.65</v>
      </c>
      <c r="D1437" s="1">
        <f>'P-VRIO'!E6</f>
        <v>5875.6100000000006</v>
      </c>
      <c r="E1437" s="1">
        <v>0</v>
      </c>
      <c r="F1437" s="1">
        <v>0</v>
      </c>
      <c r="G1437" s="2">
        <f t="shared" si="24"/>
        <v>25.107740000000003</v>
      </c>
      <c r="H1437" s="2">
        <f t="shared" si="27"/>
        <v>0.73999999999944066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802.65</v>
      </c>
      <c r="D1438" s="1">
        <f>'P-VRIO'!E7</f>
        <v>5875.6100000000006</v>
      </c>
      <c r="E1438" s="1">
        <v>0</v>
      </c>
      <c r="F1438" s="1">
        <v>0</v>
      </c>
      <c r="G1438" s="2">
        <f t="shared" si="24"/>
        <v>37.661610000000003</v>
      </c>
      <c r="H1438" s="2">
        <f t="shared" si="27"/>
        <v>0.73999999999944066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38.630000000000003</v>
      </c>
      <c r="E1439" s="1">
        <v>0</v>
      </c>
      <c r="F1439" s="1">
        <v>0</v>
      </c>
      <c r="G1439" s="2">
        <f t="shared" si="24"/>
        <v>0.30904000000000004</v>
      </c>
      <c r="H1439" s="2">
        <f t="shared" si="27"/>
        <v>0.36999999999999744</v>
      </c>
      <c r="I1439" s="10">
        <f t="shared" ref="I1439:I1444" si="28">G1439*H1439</f>
        <v>0.11434479999999922</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34.049999999999997</v>
      </c>
      <c r="D1440" s="1">
        <f>'P-VRIO'!E9</f>
        <v>3033.95</v>
      </c>
      <c r="E1440" s="1">
        <v>0</v>
      </c>
      <c r="F1440" s="1">
        <v>0</v>
      </c>
      <c r="G1440" s="2">
        <f t="shared" si="24"/>
        <v>30.509749999999997</v>
      </c>
      <c r="H1440" s="2">
        <f t="shared" si="27"/>
        <v>0.10000000000017906</v>
      </c>
      <c r="I1440" s="10">
        <f t="shared" si="28"/>
        <v>3.0509750000054625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768.6</v>
      </c>
      <c r="D1442" s="1">
        <f>'P-VRIO'!E11</f>
        <v>2118.6799999999998</v>
      </c>
      <c r="E1442" s="1">
        <v>0</v>
      </c>
      <c r="F1442" s="1">
        <v>0</v>
      </c>
      <c r="G1442" s="2">
        <f t="shared" si="24"/>
        <v>35.041719999999998</v>
      </c>
      <c r="H1442" s="2">
        <f t="shared" si="27"/>
        <v>0.72000000000014097</v>
      </c>
      <c r="I1442" s="10">
        <f t="shared" si="28"/>
        <v>25.23003840000494</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684.35</v>
      </c>
      <c r="E1443" s="1">
        <v>0</v>
      </c>
      <c r="F1443" s="1">
        <v>0</v>
      </c>
      <c r="G1443" s="2">
        <f t="shared" si="24"/>
        <v>10.9496</v>
      </c>
      <c r="H1443" s="2">
        <f t="shared" si="27"/>
        <v>0.35000000000002274</v>
      </c>
      <c r="I1443" s="10">
        <f t="shared" si="28"/>
        <v>3.8323600000002491</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679493.62</v>
      </c>
      <c r="D1453" s="1">
        <f>'P-VRIO'!E22</f>
        <v>217766.86</v>
      </c>
      <c r="E1453" s="1">
        <v>0</v>
      </c>
      <c r="F1453" s="1">
        <v>0</v>
      </c>
      <c r="G1453" s="2">
        <f t="shared" si="24"/>
        <v>20070.492119999999</v>
      </c>
      <c r="H1453" s="2">
        <f t="shared" si="27"/>
        <v>0.52000000001862645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679387.18</v>
      </c>
      <c r="D1454" s="1">
        <f>'P-VRIO'!E23</f>
        <v>215814.22999999998</v>
      </c>
      <c r="E1454" s="1">
        <v>0</v>
      </c>
      <c r="F1454" s="1">
        <v>0</v>
      </c>
      <c r="G1454" s="2">
        <f t="shared" si="24"/>
        <v>21109.297159999998</v>
      </c>
      <c r="H1454" s="2">
        <f t="shared" si="27"/>
        <v>0.41000000003259629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106518.58</v>
      </c>
      <c r="D1455" s="1">
        <f>'P-VRIO'!E24</f>
        <v>21641.93</v>
      </c>
      <c r="E1455" s="1">
        <v>0</v>
      </c>
      <c r="F1455" s="1">
        <v>0</v>
      </c>
      <c r="G1455" s="2">
        <f t="shared" si="24"/>
        <v>2996.0488</v>
      </c>
      <c r="H1455" s="2">
        <f t="shared" si="27"/>
        <v>0.48999999999796273</v>
      </c>
      <c r="I1455" s="10">
        <f t="shared" ref="I1455:I1460" si="30">G1455*H1455</f>
        <v>1468.0639119938962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427816.3</v>
      </c>
      <c r="D1456" s="1">
        <f>'P-VRIO'!E25</f>
        <v>194172.3</v>
      </c>
      <c r="E1456" s="1">
        <v>0</v>
      </c>
      <c r="F1456" s="1">
        <v>0</v>
      </c>
      <c r="G1456" s="2">
        <f t="shared" si="24"/>
        <v>17139.3789</v>
      </c>
      <c r="H1456" s="2">
        <f t="shared" si="27"/>
        <v>0.59999999997671694</v>
      </c>
      <c r="I1456" s="10">
        <f t="shared" si="30"/>
        <v>10283.627339600942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2246.77</v>
      </c>
      <c r="D1458" s="1">
        <f>'P-VRIO'!E27</f>
        <v>0</v>
      </c>
      <c r="E1458" s="1">
        <v>0</v>
      </c>
      <c r="F1458" s="1">
        <v>0</v>
      </c>
      <c r="G1458" s="2">
        <f t="shared" si="24"/>
        <v>51.675710000000002</v>
      </c>
      <c r="H1458" s="2">
        <f t="shared" si="27"/>
        <v>0.23000000000001819</v>
      </c>
      <c r="I1458" s="10">
        <f t="shared" si="30"/>
        <v>11.885413300000941</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220.78</v>
      </c>
      <c r="D1459" s="1">
        <f>'P-VRIO'!E28</f>
        <v>0</v>
      </c>
      <c r="E1459" s="1">
        <v>0</v>
      </c>
      <c r="F1459" s="1">
        <v>0</v>
      </c>
      <c r="G1459" s="2">
        <f t="shared" si="24"/>
        <v>5.2987200000000003</v>
      </c>
      <c r="H1459" s="2">
        <f t="shared" si="27"/>
        <v>0.21999999999999886</v>
      </c>
      <c r="I1459" s="10">
        <f t="shared" si="30"/>
        <v>1.165718399999994</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142584.75</v>
      </c>
      <c r="D1460" s="1">
        <f>'P-VRIO'!E29</f>
        <v>0</v>
      </c>
      <c r="E1460" s="1">
        <v>0</v>
      </c>
      <c r="F1460" s="1">
        <v>0</v>
      </c>
      <c r="G1460" s="2">
        <f t="shared" si="24"/>
        <v>3564.6187500000001</v>
      </c>
      <c r="H1460" s="2">
        <f t="shared" si="27"/>
        <v>0.25</v>
      </c>
      <c r="I1460" s="10">
        <f t="shared" si="30"/>
        <v>891.15468750000002</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106.44</v>
      </c>
      <c r="D1461" s="1">
        <f>'P-VRIO'!E30</f>
        <v>1952.63</v>
      </c>
      <c r="E1461" s="1">
        <v>0</v>
      </c>
      <c r="F1461" s="1">
        <v>0</v>
      </c>
      <c r="G1461" s="2">
        <f t="shared" si="24"/>
        <v>104.30419999999999</v>
      </c>
      <c r="H1461" s="2">
        <f t="shared" si="27"/>
        <v>0.80999999999988859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190.06</v>
      </c>
      <c r="E1462" s="1">
        <v>0</v>
      </c>
      <c r="F1462" s="1">
        <v>0</v>
      </c>
      <c r="G1462" s="2">
        <f t="shared" si="24"/>
        <v>10.26324</v>
      </c>
      <c r="H1462" s="2">
        <f t="shared" si="27"/>
        <v>6.0000000000002274E-2</v>
      </c>
      <c r="I1462" s="10">
        <f t="shared" ref="I1462:I1468" si="31">G1462*H1462</f>
        <v>0.61579440000002328</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862.7</v>
      </c>
      <c r="E1466" s="1">
        <v>0</v>
      </c>
      <c r="F1466" s="1">
        <v>0</v>
      </c>
      <c r="G1466" s="2">
        <f t="shared" si="24"/>
        <v>53.487400000000001</v>
      </c>
      <c r="H1466" s="2">
        <f t="shared" si="27"/>
        <v>0.29999999999995453</v>
      </c>
      <c r="I1466" s="10">
        <f t="shared" si="31"/>
        <v>16.046219999997568</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106.44</v>
      </c>
      <c r="D1467" s="1">
        <f>'P-VRIO'!E36</f>
        <v>899.87</v>
      </c>
      <c r="E1467" s="1">
        <v>0</v>
      </c>
      <c r="F1467" s="1">
        <v>0</v>
      </c>
      <c r="G1467" s="2">
        <f t="shared" si="24"/>
        <v>60.997760000000007</v>
      </c>
      <c r="H1467" s="2">
        <f t="shared" si="27"/>
        <v>0.56999999999999318</v>
      </c>
      <c r="I1467" s="10">
        <f t="shared" si="31"/>
        <v>34.768723199999584</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23266.93</v>
      </c>
      <c r="E1469" s="1">
        <v>0</v>
      </c>
      <c r="F1469" s="1">
        <v>0</v>
      </c>
      <c r="G1469" s="2">
        <f t="shared" si="24"/>
        <v>1582.1512400000001</v>
      </c>
      <c r="H1469" s="2">
        <f t="shared" si="27"/>
        <v>6.9999999999708962E-2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23266.93</v>
      </c>
      <c r="E1475" s="1">
        <v>0</v>
      </c>
      <c r="F1475" s="1">
        <v>0</v>
      </c>
      <c r="G1475" s="2">
        <f t="shared" si="24"/>
        <v>1861.3544000000002</v>
      </c>
      <c r="H1475" s="2">
        <f t="shared" si="27"/>
        <v>6.9999999999708962E-2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23266.93</v>
      </c>
      <c r="E1476" s="1">
        <v>0</v>
      </c>
      <c r="F1476" s="1">
        <v>0</v>
      </c>
      <c r="G1476" s="2">
        <f t="shared" si="24"/>
        <v>1907.8882600000002</v>
      </c>
      <c r="H1476" s="2">
        <f t="shared" si="27"/>
        <v>6.9999999999708962E-2</v>
      </c>
      <c r="I1476" s="10">
        <f t="shared" ref="I1476:I1479" si="33">G1476*H1476</f>
        <v>133.55217819944474</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99855539.989999995</v>
      </c>
      <c r="D1480" s="6"/>
      <c r="E1480" s="6">
        <v>0</v>
      </c>
      <c r="F1480" s="6">
        <v>0</v>
      </c>
      <c r="G1480" s="7">
        <f t="shared" ref="G1480:G1580" si="34">B1480/1000*C1480</f>
        <v>99855.53998999999</v>
      </c>
      <c r="H1480" s="7">
        <f t="shared" ref="H1480:H1580" si="35">ABS(C1480-ROUND(C1480,0))</f>
        <v>1.000000536441803E-2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302369965.06999999</v>
      </c>
      <c r="D1481" s="1">
        <v>0</v>
      </c>
      <c r="E1481" s="1">
        <v>0</v>
      </c>
      <c r="F1481" s="1">
        <v>0</v>
      </c>
      <c r="G1481" s="2">
        <f t="shared" si="34"/>
        <v>604739.93013999995</v>
      </c>
      <c r="H1481" s="2">
        <f t="shared" si="35"/>
        <v>6.9999992847442627E-2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1776883.63</v>
      </c>
      <c r="D1482" s="1">
        <v>0</v>
      </c>
      <c r="E1482" s="1">
        <v>0</v>
      </c>
      <c r="F1482" s="1">
        <v>0</v>
      </c>
      <c r="G1482" s="2">
        <f t="shared" si="34"/>
        <v>5330.6508899999999</v>
      </c>
      <c r="H1482" s="2">
        <f t="shared" si="35"/>
        <v>0.37000000011175871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264224031.75</v>
      </c>
      <c r="D1483" s="1">
        <v>0</v>
      </c>
      <c r="E1483" s="1">
        <v>0</v>
      </c>
      <c r="F1483" s="1">
        <v>0</v>
      </c>
      <c r="G1483" s="2">
        <f t="shared" si="34"/>
        <v>1056896.1270000001</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148018979.16</v>
      </c>
      <c r="D1484" s="1">
        <v>0</v>
      </c>
      <c r="E1484" s="1">
        <v>0</v>
      </c>
      <c r="F1484" s="1">
        <v>0</v>
      </c>
      <c r="G1484" s="2">
        <f t="shared" si="34"/>
        <v>740094.89579999994</v>
      </c>
      <c r="H1484" s="2">
        <f t="shared" si="35"/>
        <v>0.15999999642372131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71409730.659999996</v>
      </c>
      <c r="D1485" s="1">
        <v>0</v>
      </c>
      <c r="E1485" s="1">
        <v>0</v>
      </c>
      <c r="F1485" s="1">
        <v>0</v>
      </c>
      <c r="G1485" s="2">
        <f t="shared" si="34"/>
        <v>428458.38396000001</v>
      </c>
      <c r="H1485" s="2">
        <f t="shared" si="35"/>
        <v>0.34000000357627869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678809.35</v>
      </c>
      <c r="D1486" s="1">
        <v>0</v>
      </c>
      <c r="E1486" s="1">
        <v>0</v>
      </c>
      <c r="F1486" s="1">
        <v>0</v>
      </c>
      <c r="G1486" s="2">
        <f t="shared" si="34"/>
        <v>4751.6654499999995</v>
      </c>
      <c r="H1486" s="2">
        <f t="shared" si="35"/>
        <v>0.34999999997671694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1043641.78</v>
      </c>
      <c r="D1487" s="1">
        <v>0</v>
      </c>
      <c r="E1487" s="1">
        <v>0</v>
      </c>
      <c r="F1487" s="1">
        <v>0</v>
      </c>
      <c r="G1487" s="2">
        <f t="shared" si="34"/>
        <v>8349.1342400000012</v>
      </c>
      <c r="H1487" s="2">
        <f t="shared" si="35"/>
        <v>0.21999999997206032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7286.51</v>
      </c>
      <c r="D1488" s="1">
        <v>0</v>
      </c>
      <c r="E1488" s="1">
        <v>0</v>
      </c>
      <c r="F1488" s="1">
        <v>0</v>
      </c>
      <c r="G1488" s="2">
        <f>B1488/1000*C1488</f>
        <v>65.578589999999991</v>
      </c>
      <c r="H1488" s="2">
        <f>ABS(C1488-ROUND(C1488,0))</f>
        <v>0.48999999999978172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5231565.74</v>
      </c>
      <c r="D1489" s="1">
        <v>0</v>
      </c>
      <c r="E1489" s="1">
        <v>0</v>
      </c>
      <c r="F1489" s="1">
        <v>0</v>
      </c>
      <c r="G1489" s="2">
        <f t="shared" si="34"/>
        <v>52315.657400000004</v>
      </c>
      <c r="H1489" s="2">
        <f t="shared" si="35"/>
        <v>0.25999999977648258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17999.37</v>
      </c>
      <c r="D1490" s="1">
        <v>0</v>
      </c>
      <c r="E1490" s="1">
        <v>0</v>
      </c>
      <c r="F1490" s="1">
        <v>0</v>
      </c>
      <c r="G1490" s="2">
        <f t="shared" si="34"/>
        <v>197.99306999999999</v>
      </c>
      <c r="H1490" s="2">
        <f t="shared" si="35"/>
        <v>0.36999999999898137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37816019.18</v>
      </c>
      <c r="D1491" s="1">
        <v>0</v>
      </c>
      <c r="E1491" s="1">
        <v>0</v>
      </c>
      <c r="F1491" s="1">
        <v>0</v>
      </c>
      <c r="G1491" s="2">
        <f t="shared" si="34"/>
        <v>453792.23015999998</v>
      </c>
      <c r="H1491" s="2">
        <f t="shared" si="35"/>
        <v>0.17999999970197678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27501492.43</v>
      </c>
      <c r="D1492" s="1">
        <v>0</v>
      </c>
      <c r="E1492" s="1">
        <v>0</v>
      </c>
      <c r="F1492" s="1">
        <v>0</v>
      </c>
      <c r="G1492" s="2">
        <f t="shared" si="34"/>
        <v>357519.40158999996</v>
      </c>
      <c r="H1492" s="2">
        <f t="shared" si="35"/>
        <v>0.42999999970197678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8867557.2599999998</v>
      </c>
      <c r="D1493" s="1">
        <v>0</v>
      </c>
      <c r="E1493" s="1">
        <v>0</v>
      </c>
      <c r="F1493" s="1">
        <v>0</v>
      </c>
      <c r="G1493" s="2">
        <f t="shared" si="34"/>
        <v>124145.80164000001</v>
      </c>
      <c r="H1493" s="2">
        <f t="shared" si="35"/>
        <v>0.25999999977648258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8867557.2599999998</v>
      </c>
      <c r="D1497" s="1">
        <v>0</v>
      </c>
      <c r="E1497" s="1">
        <v>0</v>
      </c>
      <c r="F1497" s="1">
        <v>0</v>
      </c>
      <c r="G1497" s="2">
        <f t="shared" si="34"/>
        <v>159616.03068</v>
      </c>
      <c r="H1497" s="2">
        <f t="shared" si="35"/>
        <v>0.25999999977648258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300568784.03000003</v>
      </c>
      <c r="D1499" s="1">
        <v>0</v>
      </c>
      <c r="E1499" s="1">
        <v>0</v>
      </c>
      <c r="F1499" s="1">
        <v>0</v>
      </c>
      <c r="G1499" s="2">
        <f t="shared" si="34"/>
        <v>6011375.6806000005</v>
      </c>
      <c r="H1499" s="2">
        <f t="shared" si="35"/>
        <v>3.0000030994415283E-2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3797884.85</v>
      </c>
      <c r="D1500" s="1">
        <v>0</v>
      </c>
      <c r="E1500" s="1">
        <v>0</v>
      </c>
      <c r="F1500" s="1">
        <v>0</v>
      </c>
      <c r="G1500" s="2">
        <f t="shared" si="34"/>
        <v>79755.581850000002</v>
      </c>
      <c r="H1500" s="2">
        <f t="shared" si="35"/>
        <v>0.14999999990686774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260701275.93000001</v>
      </c>
      <c r="D1501" s="1">
        <v>0</v>
      </c>
      <c r="E1501" s="1">
        <v>0</v>
      </c>
      <c r="F1501" s="1">
        <v>0</v>
      </c>
      <c r="G1501" s="2">
        <f t="shared" si="34"/>
        <v>5735428.0704600001</v>
      </c>
      <c r="H1501" s="2">
        <f t="shared" si="35"/>
        <v>6.9999992847442627E-2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145629483.58000001</v>
      </c>
      <c r="D1502" s="1">
        <v>0</v>
      </c>
      <c r="E1502" s="1">
        <v>0</v>
      </c>
      <c r="F1502" s="1">
        <v>0</v>
      </c>
      <c r="G1502" s="2">
        <f t="shared" si="34"/>
        <v>3349478.1223400002</v>
      </c>
      <c r="H1502" s="2">
        <f t="shared" si="35"/>
        <v>0.41999998688697815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75282698.810000002</v>
      </c>
      <c r="D1503" s="1">
        <v>0</v>
      </c>
      <c r="E1503" s="1">
        <v>0</v>
      </c>
      <c r="F1503" s="1">
        <v>0</v>
      </c>
      <c r="G1503" s="2">
        <f t="shared" si="34"/>
        <v>1806784.77144</v>
      </c>
      <c r="H1503" s="2">
        <f t="shared" si="35"/>
        <v>0.18999999761581421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1022680.81</v>
      </c>
      <c r="D1504" s="1">
        <v>0</v>
      </c>
      <c r="E1504" s="1">
        <v>0</v>
      </c>
      <c r="F1504" s="1">
        <v>0</v>
      </c>
      <c r="G1504" s="2">
        <f t="shared" si="34"/>
        <v>25567.020250000001</v>
      </c>
      <c r="H1504" s="2">
        <f t="shared" si="35"/>
        <v>0.18999999994412065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1032895.82</v>
      </c>
      <c r="D1505" s="1">
        <v>0</v>
      </c>
      <c r="E1505" s="1">
        <v>0</v>
      </c>
      <c r="F1505" s="1">
        <v>0</v>
      </c>
      <c r="G1505" s="2">
        <f t="shared" si="34"/>
        <v>26855.291319999997</v>
      </c>
      <c r="H1505" s="2">
        <f t="shared" si="35"/>
        <v>0.18000000005122274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7286.51</v>
      </c>
      <c r="D1506" s="1">
        <v>0</v>
      </c>
      <c r="E1506" s="1">
        <v>0</v>
      </c>
      <c r="F1506" s="1">
        <v>0</v>
      </c>
      <c r="G1506" s="2">
        <f>B1506/1000*C1506</f>
        <v>196.73577</v>
      </c>
      <c r="H1506" s="2">
        <f>ABS(C1506-ROUND(C1506,0))</f>
        <v>0.48999999999978172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5218386.5999999996</v>
      </c>
      <c r="D1507" s="1">
        <v>0</v>
      </c>
      <c r="E1507" s="1">
        <v>0</v>
      </c>
      <c r="F1507" s="1">
        <v>0</v>
      </c>
      <c r="G1507" s="2">
        <f t="shared" si="34"/>
        <v>146114.8248</v>
      </c>
      <c r="H1507" s="2">
        <f t="shared" si="35"/>
        <v>0.40000000037252903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49182.61</v>
      </c>
      <c r="D1508" s="1">
        <v>0</v>
      </c>
      <c r="E1508" s="1">
        <v>0</v>
      </c>
      <c r="F1508" s="1">
        <v>0</v>
      </c>
      <c r="G1508" s="2">
        <f t="shared" si="34"/>
        <v>1426.2956900000001</v>
      </c>
      <c r="H1508" s="2">
        <f t="shared" si="35"/>
        <v>0.38999999999941792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32458661.190000001</v>
      </c>
      <c r="D1509" s="1">
        <v>0</v>
      </c>
      <c r="E1509" s="1">
        <v>0</v>
      </c>
      <c r="F1509" s="1">
        <v>0</v>
      </c>
      <c r="G1509" s="2">
        <f t="shared" si="34"/>
        <v>973759.83570000005</v>
      </c>
      <c r="H1509" s="2">
        <f t="shared" si="35"/>
        <v>0.19000000134110451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30700879.960000001</v>
      </c>
      <c r="D1510" s="1">
        <v>0</v>
      </c>
      <c r="E1510" s="1">
        <v>0</v>
      </c>
      <c r="F1510" s="1">
        <v>0</v>
      </c>
      <c r="G1510" s="2">
        <f t="shared" si="34"/>
        <v>951727.27876000002</v>
      </c>
      <c r="H1510" s="2">
        <f t="shared" si="35"/>
        <v>3.9999999105930328E-2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5368743.29</v>
      </c>
      <c r="D1511" s="1">
        <v>0</v>
      </c>
      <c r="E1511" s="1">
        <v>0</v>
      </c>
      <c r="F1511" s="1">
        <v>0</v>
      </c>
      <c r="G1511" s="2">
        <f t="shared" si="34"/>
        <v>171799.78528000001</v>
      </c>
      <c r="H1511" s="2">
        <f t="shared" si="35"/>
        <v>0.2900000000372529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5368743.29</v>
      </c>
      <c r="D1515" s="1">
        <v>0</v>
      </c>
      <c r="E1515" s="1">
        <v>0</v>
      </c>
      <c r="F1515" s="1">
        <v>0</v>
      </c>
      <c r="G1515" s="2">
        <f t="shared" si="34"/>
        <v>193274.75843999998</v>
      </c>
      <c r="H1515" s="2">
        <f t="shared" si="35"/>
        <v>0.2900000000372529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101656721.02999997</v>
      </c>
      <c r="D1517" s="1">
        <v>0</v>
      </c>
      <c r="E1517" s="1">
        <v>0</v>
      </c>
      <c r="F1517" s="1">
        <v>0</v>
      </c>
      <c r="G1517" s="2">
        <f t="shared" si="34"/>
        <v>3862955.3991399989</v>
      </c>
      <c r="H1517" s="2">
        <f t="shared" si="35"/>
        <v>2.9999971389770508E-2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17142287.229999997</v>
      </c>
      <c r="D1518" s="1">
        <v>0</v>
      </c>
      <c r="E1518" s="1">
        <v>0</v>
      </c>
      <c r="F1518" s="1">
        <v>0</v>
      </c>
      <c r="G1518" s="2">
        <f t="shared" si="34"/>
        <v>668549.20196999982</v>
      </c>
      <c r="H1518" s="2">
        <f t="shared" si="35"/>
        <v>0.22999999672174454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631072.65</v>
      </c>
      <c r="D1519" s="1">
        <v>0</v>
      </c>
      <c r="E1519" s="1">
        <v>0</v>
      </c>
      <c r="F1519" s="1">
        <v>0</v>
      </c>
      <c r="G1519" s="2">
        <f t="shared" si="34"/>
        <v>25242.906000000003</v>
      </c>
      <c r="H1519" s="2">
        <f t="shared" si="35"/>
        <v>0.34999999997671694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299235.08</v>
      </c>
      <c r="D1520" s="1">
        <v>0</v>
      </c>
      <c r="E1520" s="1">
        <v>0</v>
      </c>
      <c r="F1520" s="1">
        <v>0</v>
      </c>
      <c r="G1520" s="2">
        <f t="shared" si="34"/>
        <v>12268.638280000001</v>
      </c>
      <c r="H1520" s="2">
        <f t="shared" si="35"/>
        <v>8.0000000016298145E-2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331837.57</v>
      </c>
      <c r="D1521" s="1">
        <v>0</v>
      </c>
      <c r="E1521" s="1">
        <v>0</v>
      </c>
      <c r="F1521" s="1">
        <v>0</v>
      </c>
      <c r="G1521" s="2">
        <f t="shared" si="34"/>
        <v>13937.177940000001</v>
      </c>
      <c r="H1521" s="2">
        <f t="shared" si="35"/>
        <v>0.42999999999301508</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16253543.469999999</v>
      </c>
      <c r="D1524" s="1">
        <v>0</v>
      </c>
      <c r="E1524" s="1">
        <v>0</v>
      </c>
      <c r="F1524" s="1">
        <v>0</v>
      </c>
      <c r="G1524" s="2">
        <f t="shared" si="34"/>
        <v>731409.45614999987</v>
      </c>
      <c r="H1524" s="2">
        <f t="shared" si="35"/>
        <v>0.4699999988079071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6277503.75</v>
      </c>
      <c r="D1530" s="1">
        <v>0</v>
      </c>
      <c r="E1530" s="1">
        <v>0</v>
      </c>
      <c r="F1530" s="1">
        <v>0</v>
      </c>
      <c r="G1530" s="2">
        <f t="shared" si="34"/>
        <v>320152.69124999997</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5015775.78</v>
      </c>
      <c r="D1531" s="1">
        <v>0</v>
      </c>
      <c r="E1531" s="1">
        <v>0</v>
      </c>
      <c r="F1531" s="1">
        <v>0</v>
      </c>
      <c r="G1531" s="2">
        <f t="shared" si="34"/>
        <v>260820.34056000001</v>
      </c>
      <c r="H1531" s="2">
        <f t="shared" si="35"/>
        <v>0.21999999973922968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1255803.72</v>
      </c>
      <c r="D1532" s="1">
        <v>0</v>
      </c>
      <c r="E1532" s="1">
        <v>0</v>
      </c>
      <c r="F1532" s="1">
        <v>0</v>
      </c>
      <c r="G1532" s="2">
        <f t="shared" si="34"/>
        <v>66557.59715999999</v>
      </c>
      <c r="H1532" s="2">
        <f t="shared" si="35"/>
        <v>0.28000000002793968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4033.16</v>
      </c>
      <c r="D1533" s="1">
        <v>0</v>
      </c>
      <c r="E1533" s="1">
        <v>0</v>
      </c>
      <c r="F1533" s="1">
        <v>0</v>
      </c>
      <c r="G1533" s="2">
        <f t="shared" si="34"/>
        <v>217.79064</v>
      </c>
      <c r="H1533" s="2">
        <f t="shared" si="35"/>
        <v>0.15999999999985448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1891.09</v>
      </c>
      <c r="D1534" s="1">
        <v>0</v>
      </c>
      <c r="E1534" s="1">
        <v>0</v>
      </c>
      <c r="F1534" s="1">
        <v>0</v>
      </c>
      <c r="G1534" s="2">
        <f t="shared" si="34"/>
        <v>104.00994999999999</v>
      </c>
      <c r="H1534" s="2">
        <f t="shared" si="35"/>
        <v>8.9999999999918145E-2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128618.84</v>
      </c>
      <c r="D1535" s="1">
        <v>0</v>
      </c>
      <c r="E1535" s="1">
        <v>0</v>
      </c>
      <c r="F1535" s="1">
        <v>0</v>
      </c>
      <c r="G1535" s="2">
        <f t="shared" si="34"/>
        <v>7202.6550399999996</v>
      </c>
      <c r="H1535" s="2">
        <f t="shared" si="35"/>
        <v>0.16000000000349246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899.2</v>
      </c>
      <c r="D1536" s="1">
        <v>0</v>
      </c>
      <c r="E1536" s="1">
        <v>0</v>
      </c>
      <c r="F1536" s="1">
        <v>0</v>
      </c>
      <c r="G1536" s="2">
        <f t="shared" si="34"/>
        <v>51.254400000000004</v>
      </c>
      <c r="H1536" s="2">
        <f t="shared" si="35"/>
        <v>0.20000000000004547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42067.34</v>
      </c>
      <c r="D1537" s="1">
        <v>0</v>
      </c>
      <c r="E1537" s="1">
        <v>0</v>
      </c>
      <c r="F1537" s="1">
        <v>0</v>
      </c>
      <c r="G1537" s="2">
        <f t="shared" si="34"/>
        <v>2439.9057199999997</v>
      </c>
      <c r="H1537" s="2">
        <f t="shared" si="35"/>
        <v>0.33999999999650754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74442.720000000001</v>
      </c>
      <c r="D1538" s="1">
        <v>0</v>
      </c>
      <c r="E1538" s="1">
        <v>0</v>
      </c>
      <c r="F1538" s="1">
        <v>0</v>
      </c>
      <c r="G1538" s="2">
        <f t="shared" si="34"/>
        <v>4392.1204799999996</v>
      </c>
      <c r="H1538" s="2">
        <f t="shared" si="35"/>
        <v>0.27999999999883585</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11209.58</v>
      </c>
      <c r="D1539" s="1">
        <v>0</v>
      </c>
      <c r="E1539" s="1">
        <v>0</v>
      </c>
      <c r="F1539" s="1">
        <v>0</v>
      </c>
      <c r="G1539" s="2">
        <f t="shared" si="34"/>
        <v>672.57479999999998</v>
      </c>
      <c r="H1539" s="2">
        <f t="shared" si="35"/>
        <v>0.42000000000007276</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6426.13</v>
      </c>
      <c r="D1550" s="1">
        <v>0</v>
      </c>
      <c r="E1550" s="1">
        <v>0</v>
      </c>
      <c r="F1550" s="1">
        <v>0</v>
      </c>
      <c r="G1550" s="2">
        <f t="shared" si="34"/>
        <v>456.25522999999998</v>
      </c>
      <c r="H1550" s="2">
        <f t="shared" si="35"/>
        <v>0.13000000000010914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526.5</v>
      </c>
      <c r="D1551" s="1">
        <v>0</v>
      </c>
      <c r="E1551" s="1">
        <v>0</v>
      </c>
      <c r="F1551" s="1">
        <v>0</v>
      </c>
      <c r="G1551" s="2">
        <f t="shared" si="34"/>
        <v>37.907999999999994</v>
      </c>
      <c r="H1551" s="2">
        <f t="shared" si="35"/>
        <v>0.5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5899.63</v>
      </c>
      <c r="D1552" s="1">
        <v>0</v>
      </c>
      <c r="E1552" s="1">
        <v>0</v>
      </c>
      <c r="F1552" s="1">
        <v>0</v>
      </c>
      <c r="G1552" s="2">
        <f t="shared" si="34"/>
        <v>430.67298999999997</v>
      </c>
      <c r="H1552" s="2">
        <f t="shared" si="35"/>
        <v>0.36999999999989086</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9840994.75</v>
      </c>
      <c r="D1560" s="1">
        <v>0</v>
      </c>
      <c r="E1560" s="1">
        <v>0</v>
      </c>
      <c r="F1560" s="1">
        <v>0</v>
      </c>
      <c r="G1560" s="2">
        <f t="shared" si="34"/>
        <v>797120.57475000003</v>
      </c>
      <c r="H1560" s="2">
        <f t="shared" si="35"/>
        <v>0.25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282728.17</v>
      </c>
      <c r="D1561" s="1">
        <v>0</v>
      </c>
      <c r="E1561" s="1">
        <v>0</v>
      </c>
      <c r="F1561" s="1">
        <v>0</v>
      </c>
      <c r="G1561" s="2">
        <f t="shared" si="34"/>
        <v>23183.709940000001</v>
      </c>
      <c r="H1561" s="2">
        <f t="shared" si="35"/>
        <v>0.16999999998370185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85326.96</v>
      </c>
      <c r="D1562" s="1">
        <v>0</v>
      </c>
      <c r="E1562" s="1">
        <v>0</v>
      </c>
      <c r="F1562" s="1">
        <v>0</v>
      </c>
      <c r="G1562" s="2">
        <f t="shared" si="34"/>
        <v>7082.1376800000007</v>
      </c>
      <c r="H1562" s="2">
        <f t="shared" si="35"/>
        <v>3.9999999993597157E-2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281485.03000000003</v>
      </c>
      <c r="D1563" s="1">
        <v>0</v>
      </c>
      <c r="E1563" s="1">
        <v>0</v>
      </c>
      <c r="F1563" s="1">
        <v>0</v>
      </c>
      <c r="G1563" s="2">
        <f t="shared" si="34"/>
        <v>23644.742520000003</v>
      </c>
      <c r="H1563" s="2">
        <f t="shared" si="35"/>
        <v>3.0000000027939677E-2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9191454.5899999999</v>
      </c>
      <c r="D1564" s="1">
        <v>0</v>
      </c>
      <c r="E1564" s="1">
        <v>0</v>
      </c>
      <c r="F1564" s="1">
        <v>0</v>
      </c>
      <c r="G1564" s="2">
        <f t="shared" si="34"/>
        <v>781273.64014999999</v>
      </c>
      <c r="H1564" s="2">
        <f t="shared" si="35"/>
        <v>0.41000000014901161</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257671.11</v>
      </c>
      <c r="D1565" s="1">
        <v>0</v>
      </c>
      <c r="E1565" s="1">
        <v>0</v>
      </c>
      <c r="F1565" s="1">
        <v>0</v>
      </c>
      <c r="G1565" s="2">
        <f t="shared" si="34"/>
        <v>22159.715459999996</v>
      </c>
      <c r="H1565" s="2">
        <f t="shared" si="35"/>
        <v>0.10999999998603016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94459.71</v>
      </c>
      <c r="D1566" s="1">
        <v>0</v>
      </c>
      <c r="E1566" s="1">
        <v>0</v>
      </c>
      <c r="F1566" s="1">
        <v>0</v>
      </c>
      <c r="G1566" s="2">
        <f t="shared" si="34"/>
        <v>8217.9947699999993</v>
      </c>
      <c r="H1566" s="2">
        <f t="shared" si="35"/>
        <v>0.28999999999359716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162873.97</v>
      </c>
      <c r="D1567" s="1">
        <v>0</v>
      </c>
      <c r="E1567" s="1">
        <v>0</v>
      </c>
      <c r="F1567" s="1">
        <v>0</v>
      </c>
      <c r="G1567" s="2">
        <f t="shared" si="34"/>
        <v>14332.90936</v>
      </c>
      <c r="H1567" s="2">
        <f t="shared" si="35"/>
        <v>2.9999999998835847E-2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337.43</v>
      </c>
      <c r="D1568" s="1">
        <v>0</v>
      </c>
      <c r="E1568" s="1">
        <v>0</v>
      </c>
      <c r="F1568" s="1">
        <v>0</v>
      </c>
      <c r="G1568" s="2">
        <f t="shared" si="34"/>
        <v>30.031269999999999</v>
      </c>
      <c r="H1568" s="2">
        <f t="shared" si="35"/>
        <v>0.43000000000000682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84514433.799999997</v>
      </c>
      <c r="D1576" s="1">
        <v>0</v>
      </c>
      <c r="E1576" s="1">
        <v>0</v>
      </c>
      <c r="F1576" s="1">
        <v>0</v>
      </c>
      <c r="G1576" s="2">
        <f t="shared" si="34"/>
        <v>8197900.0785999997</v>
      </c>
      <c r="H1576" s="2">
        <f t="shared" si="35"/>
        <v>0.20000000298023224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589311.81999999995</v>
      </c>
      <c r="D1577" s="1">
        <v>0</v>
      </c>
      <c r="E1577" s="1">
        <v>0</v>
      </c>
      <c r="F1577" s="1">
        <v>0</v>
      </c>
      <c r="G1577" s="2">
        <f t="shared" si="34"/>
        <v>57752.558359999995</v>
      </c>
      <c r="H1577" s="2">
        <f t="shared" si="35"/>
        <v>0.18000000005122274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63467174.469999999</v>
      </c>
      <c r="D1578" s="1">
        <v>0</v>
      </c>
      <c r="E1578" s="1">
        <v>0</v>
      </c>
      <c r="F1578" s="1">
        <v>0</v>
      </c>
      <c r="G1578" s="2">
        <f t="shared" si="34"/>
        <v>6283250.2725299997</v>
      </c>
      <c r="H1578" s="2">
        <f t="shared" si="35"/>
        <v>0.4699999988079071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935623.46</v>
      </c>
      <c r="D1579" s="1">
        <v>0</v>
      </c>
      <c r="E1579" s="1">
        <v>0</v>
      </c>
      <c r="F1579" s="1">
        <v>0</v>
      </c>
      <c r="G1579" s="2">
        <f t="shared" si="34"/>
        <v>93562.346000000005</v>
      </c>
      <c r="H1579" s="2">
        <f t="shared" si="35"/>
        <v>0.4599999999627471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19522324.050000001</v>
      </c>
      <c r="D1580" s="13">
        <v>0</v>
      </c>
      <c r="E1580" s="13">
        <v>0</v>
      </c>
      <c r="F1580" s="13">
        <v>0</v>
      </c>
      <c r="G1580" s="14">
        <f t="shared" si="34"/>
        <v>1971754.7290500002</v>
      </c>
      <c r="H1580" s="14">
        <f t="shared" si="35"/>
        <v>5.000000074505806E-2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32043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221855500.19999996</v>
      </c>
      <c r="I16" s="170">
        <f>'PR-RAS'!E6</f>
        <v>262175388.15000001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200239682.10000002</v>
      </c>
      <c r="I17" s="170">
        <f>'PR-RAS'!E151</f>
        <v>227418289.69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58983040.450000077</v>
      </c>
      <c r="I19" s="171">
        <f>'PR-RAS'!E646</f>
        <v>49014666.689999975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197305947.02999997</v>
      </c>
      <c r="I20" s="173">
        <f>BILANCA!E7</f>
        <v>217656426.91999996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37193674.539999999</v>
      </c>
      <c r="I21" s="175">
        <f>BILANCA!E68</f>
        <v>40841868.380000003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100067334.89</v>
      </c>
      <c r="I22" s="175">
        <f>BILANCA!E176</f>
        <v>101852578.21999998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134432286.68000001</v>
      </c>
      <c r="I23" s="177">
        <f>BILANCA!E237</f>
        <v>156645717.08000001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6236301.2999999998</v>
      </c>
      <c r="I24" s="173">
        <f>'RAS-funkcijski'!E5</f>
        <v>6868291.5200000005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8076103.6099999994</v>
      </c>
      <c r="I25" s="175">
        <f>'RAS-funkcijski'!E35</f>
        <v>8707509.6400000006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83162162.890000015</v>
      </c>
      <c r="I27" s="175">
        <f>'RAS-funkcijski'!E114</f>
        <v>103228305.97000001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224789894.30000004</v>
      </c>
      <c r="I28" s="179">
        <f>'RAS-funkcijski'!E141</f>
        <v>255527449.10000002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680296.27</v>
      </c>
      <c r="I29" s="173">
        <f>'P-VRIO'!E5</f>
        <v>223642.46999999997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679493.62</v>
      </c>
      <c r="I30" s="175">
        <f>'P-VRIO'!E22</f>
        <v>217766.86</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23266.93</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23266.93</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99855539.989999995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101656721.02999997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17142287.229999997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84514433.799999997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647" sqref="D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221855500.19999996</v>
      </c>
      <c r="E6" s="51">
        <f>E7+E44+E50+E82+E106+E124+E133+E139</f>
        <v>262175388.15000001</v>
      </c>
      <c r="F6" s="52">
        <f t="shared" ref="F6:F131" si="0">IF(D6&lt;&gt;0,IF(E6/D6&gt;=100,"&gt;&gt;100",E6/D6*100),"-")</f>
        <v>118.17394110745605</v>
      </c>
    </row>
    <row r="7" spans="1:25" ht="12.75" customHeight="1" x14ac:dyDescent="0.2">
      <c r="A7" s="53">
        <v>61</v>
      </c>
      <c r="B7" s="294" t="s">
        <v>60</v>
      </c>
      <c r="C7" s="50" t="s">
        <v>61</v>
      </c>
      <c r="D7" s="51">
        <f t="shared" ref="D7:E7" si="1">D8+D17+D23+D29+D37+D40</f>
        <v>17272463.179999996</v>
      </c>
      <c r="E7" s="51">
        <f t="shared" si="1"/>
        <v>22599707.98</v>
      </c>
      <c r="F7" s="52">
        <f t="shared" si="0"/>
        <v>130.84241514648872</v>
      </c>
    </row>
    <row r="8" spans="1:25" ht="12.75" customHeight="1" x14ac:dyDescent="0.2">
      <c r="A8" s="53">
        <v>611</v>
      </c>
      <c r="B8" s="85" t="s">
        <v>62</v>
      </c>
      <c r="C8" s="50" t="s">
        <v>63</v>
      </c>
      <c r="D8" s="51">
        <f t="shared" ref="D8:E8" si="2">SUM(D9:D14)-D15-D16</f>
        <v>15859230.029999997</v>
      </c>
      <c r="E8" s="51">
        <f t="shared" si="2"/>
        <v>21111283.77</v>
      </c>
      <c r="F8" s="52">
        <f t="shared" si="0"/>
        <v>133.11670068512149</v>
      </c>
    </row>
    <row r="9" spans="1:25" ht="12.75" customHeight="1" x14ac:dyDescent="0.2">
      <c r="A9" s="53">
        <v>6111</v>
      </c>
      <c r="B9" s="85" t="s">
        <v>64</v>
      </c>
      <c r="C9" s="50" t="s">
        <v>65</v>
      </c>
      <c r="D9" s="242">
        <v>13897176.369999999</v>
      </c>
      <c r="E9" s="242">
        <v>18669729.539999999</v>
      </c>
      <c r="F9" s="52">
        <f t="shared" si="0"/>
        <v>134.34189106430691</v>
      </c>
    </row>
    <row r="10" spans="1:25" ht="12.75" customHeight="1" x14ac:dyDescent="0.2">
      <c r="A10" s="53">
        <v>6112</v>
      </c>
      <c r="B10" s="85" t="s">
        <v>66</v>
      </c>
      <c r="C10" s="50" t="s">
        <v>67</v>
      </c>
      <c r="D10" s="242">
        <v>1296022.23</v>
      </c>
      <c r="E10" s="242">
        <v>1607926.07</v>
      </c>
      <c r="F10" s="52">
        <f t="shared" si="0"/>
        <v>124.06624151809496</v>
      </c>
    </row>
    <row r="11" spans="1:25" ht="12.75" customHeight="1" x14ac:dyDescent="0.2">
      <c r="A11" s="53">
        <v>6113</v>
      </c>
      <c r="B11" s="85" t="s">
        <v>68</v>
      </c>
      <c r="C11" s="50" t="s">
        <v>69</v>
      </c>
      <c r="D11" s="242">
        <v>418027.69</v>
      </c>
      <c r="E11" s="242">
        <v>460747.55</v>
      </c>
      <c r="F11" s="52">
        <f t="shared" si="0"/>
        <v>110.21938522780633</v>
      </c>
    </row>
    <row r="12" spans="1:25" ht="12.75" customHeight="1" x14ac:dyDescent="0.2">
      <c r="A12" s="53">
        <v>6114</v>
      </c>
      <c r="B12" s="85" t="s">
        <v>70</v>
      </c>
      <c r="C12" s="50" t="s">
        <v>71</v>
      </c>
      <c r="D12" s="242">
        <v>1781323.99</v>
      </c>
      <c r="E12" s="242">
        <v>2123143.7999999998</v>
      </c>
      <c r="F12" s="52">
        <f t="shared" si="0"/>
        <v>119.18908698916697</v>
      </c>
    </row>
    <row r="13" spans="1:25" ht="12.75" customHeight="1" x14ac:dyDescent="0.2">
      <c r="A13" s="53">
        <v>6115</v>
      </c>
      <c r="B13" s="85" t="s">
        <v>72</v>
      </c>
      <c r="C13" s="50" t="s">
        <v>73</v>
      </c>
      <c r="D13" s="242">
        <v>626108.82999999996</v>
      </c>
      <c r="E13" s="242">
        <v>825997.11</v>
      </c>
      <c r="F13" s="52">
        <f t="shared" si="0"/>
        <v>131.92548490331944</v>
      </c>
    </row>
    <row r="14" spans="1:25" ht="12.75" customHeight="1" x14ac:dyDescent="0.2">
      <c r="A14" s="53">
        <v>6116</v>
      </c>
      <c r="B14" s="85" t="s">
        <v>74</v>
      </c>
      <c r="C14" s="50" t="s">
        <v>75</v>
      </c>
      <c r="D14" s="242">
        <v>28519.05</v>
      </c>
      <c r="E14" s="242">
        <v>2002.79</v>
      </c>
      <c r="F14" s="52">
        <f t="shared" si="0"/>
        <v>7.0226392534113167</v>
      </c>
    </row>
    <row r="15" spans="1:25" ht="12.75" customHeight="1" x14ac:dyDescent="0.2">
      <c r="A15" s="53">
        <v>6117</v>
      </c>
      <c r="B15" s="85" t="s">
        <v>76</v>
      </c>
      <c r="C15" s="50" t="s">
        <v>77</v>
      </c>
      <c r="D15" s="242">
        <v>2187948.13</v>
      </c>
      <c r="E15" s="242">
        <v>2578263.09</v>
      </c>
      <c r="F15" s="52">
        <f t="shared" si="0"/>
        <v>117.83931504811314</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32015.75</v>
      </c>
      <c r="E23" s="51">
        <f t="shared" si="4"/>
        <v>18147.2</v>
      </c>
      <c r="F23" s="52">
        <f t="shared" si="0"/>
        <v>56.682101778031125</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32015.75</v>
      </c>
      <c r="E25" s="242">
        <v>18147.2</v>
      </c>
      <c r="F25" s="52">
        <f t="shared" si="0"/>
        <v>56.682101778031125</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1381217.4</v>
      </c>
      <c r="E29" s="51">
        <f t="shared" si="5"/>
        <v>1470273.46</v>
      </c>
      <c r="F29" s="52">
        <f t="shared" si="0"/>
        <v>106.44764973276475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1365795.01</v>
      </c>
      <c r="E33" s="242">
        <v>1455924.33</v>
      </c>
      <c r="F33" s="52">
        <f t="shared" si="0"/>
        <v>106.59903714247719</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15422.39</v>
      </c>
      <c r="E35" s="242">
        <v>14349.13</v>
      </c>
      <c r="F35" s="52">
        <f t="shared" si="0"/>
        <v>93.040897033468866</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3.55</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3.55</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111857631.25999999</v>
      </c>
      <c r="E50" s="51">
        <f>E51+E54+E59+E62+E65+E68+E71+E74+E77</f>
        <v>126610841.31</v>
      </c>
      <c r="F50" s="52">
        <f t="shared" si="0"/>
        <v>113.18927451244511</v>
      </c>
    </row>
    <row r="51" spans="1:6" ht="12.75" customHeight="1" x14ac:dyDescent="0.2">
      <c r="A51" s="53">
        <v>631</v>
      </c>
      <c r="B51" s="86" t="s">
        <v>148</v>
      </c>
      <c r="C51" s="50" t="s">
        <v>149</v>
      </c>
      <c r="D51" s="51">
        <f t="shared" ref="D51:E51" si="10">D52+D53</f>
        <v>22765.08</v>
      </c>
      <c r="E51" s="51">
        <f t="shared" si="10"/>
        <v>18424.57</v>
      </c>
      <c r="F51" s="52">
        <f t="shared" si="0"/>
        <v>80.933473548083285</v>
      </c>
    </row>
    <row r="52" spans="1:6" ht="12.75" customHeight="1" x14ac:dyDescent="0.2">
      <c r="A52" s="53">
        <v>6311</v>
      </c>
      <c r="B52" s="86" t="s">
        <v>150</v>
      </c>
      <c r="C52" s="50" t="s">
        <v>151</v>
      </c>
      <c r="D52" s="242">
        <v>22765.08</v>
      </c>
      <c r="E52" s="242">
        <v>18424.57</v>
      </c>
      <c r="F52" s="52">
        <f t="shared" si="0"/>
        <v>80.933473548083285</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393488.52</v>
      </c>
      <c r="E54" s="51">
        <f t="shared" si="11"/>
        <v>707357.67</v>
      </c>
      <c r="F54" s="52">
        <f t="shared" si="0"/>
        <v>179.7657705490366</v>
      </c>
    </row>
    <row r="55" spans="1:6" ht="12.75" customHeight="1" x14ac:dyDescent="0.2">
      <c r="A55" s="53">
        <v>6321</v>
      </c>
      <c r="B55" s="86" t="s">
        <v>156</v>
      </c>
      <c r="C55" s="50" t="s">
        <v>157</v>
      </c>
      <c r="D55" s="242">
        <v>223591.56</v>
      </c>
      <c r="E55" s="242">
        <v>312316.15999999997</v>
      </c>
      <c r="F55" s="52">
        <f t="shared" si="0"/>
        <v>139.68155148611154</v>
      </c>
    </row>
    <row r="56" spans="1:6" ht="12.75" customHeight="1" x14ac:dyDescent="0.2">
      <c r="A56" s="53">
        <v>6322</v>
      </c>
      <c r="B56" s="86" t="s">
        <v>158</v>
      </c>
      <c r="C56" s="50" t="s">
        <v>159</v>
      </c>
      <c r="D56" s="242">
        <v>17743.080000000002</v>
      </c>
      <c r="E56" s="242">
        <v>195108.56</v>
      </c>
      <c r="F56" s="52">
        <f t="shared" si="0"/>
        <v>1099.6318564758767</v>
      </c>
    </row>
    <row r="57" spans="1:6" ht="12.75" customHeight="1" x14ac:dyDescent="0.2">
      <c r="A57" s="53">
        <v>6323</v>
      </c>
      <c r="B57" s="86" t="s">
        <v>160</v>
      </c>
      <c r="C57" s="50" t="s">
        <v>161</v>
      </c>
      <c r="D57" s="242">
        <v>152153.88</v>
      </c>
      <c r="E57" s="242">
        <v>115442.82</v>
      </c>
      <c r="F57" s="52">
        <f t="shared" si="0"/>
        <v>75.872412849412711</v>
      </c>
    </row>
    <row r="58" spans="1:6" ht="12.75" customHeight="1" x14ac:dyDescent="0.2">
      <c r="A58" s="53">
        <v>6324</v>
      </c>
      <c r="B58" s="86" t="s">
        <v>162</v>
      </c>
      <c r="C58" s="50" t="s">
        <v>163</v>
      </c>
      <c r="D58" s="242">
        <v>0</v>
      </c>
      <c r="E58" s="242">
        <v>84490.13</v>
      </c>
      <c r="F58" s="52" t="str">
        <f t="shared" si="0"/>
        <v>-</v>
      </c>
    </row>
    <row r="59" spans="1:6" ht="24" x14ac:dyDescent="0.2">
      <c r="A59" s="53">
        <v>633</v>
      </c>
      <c r="B59" s="86" t="s">
        <v>164</v>
      </c>
      <c r="C59" s="50" t="s">
        <v>165</v>
      </c>
      <c r="D59" s="51">
        <f t="shared" ref="D59:E59" si="12">SUM(D60:D61)</f>
        <v>11091162.52</v>
      </c>
      <c r="E59" s="51">
        <f t="shared" si="12"/>
        <v>10291185.199999999</v>
      </c>
      <c r="F59" s="52">
        <f t="shared" si="0"/>
        <v>92.787254550120863</v>
      </c>
    </row>
    <row r="60" spans="1:6" ht="24" x14ac:dyDescent="0.2">
      <c r="A60" s="53">
        <v>6331</v>
      </c>
      <c r="B60" s="86" t="s">
        <v>166</v>
      </c>
      <c r="C60" s="50" t="s">
        <v>167</v>
      </c>
      <c r="D60" s="242">
        <v>7568090.5700000003</v>
      </c>
      <c r="E60" s="242">
        <v>5914851.1200000001</v>
      </c>
      <c r="F60" s="52">
        <f t="shared" si="0"/>
        <v>78.155131275074055</v>
      </c>
    </row>
    <row r="61" spans="1:6" ht="24" x14ac:dyDescent="0.2">
      <c r="A61" s="53">
        <v>6332</v>
      </c>
      <c r="B61" s="86" t="s">
        <v>168</v>
      </c>
      <c r="C61" s="50" t="s">
        <v>169</v>
      </c>
      <c r="D61" s="242">
        <v>3523071.95</v>
      </c>
      <c r="E61" s="242">
        <v>4376334.08</v>
      </c>
      <c r="F61" s="52">
        <f t="shared" si="0"/>
        <v>124.21926495142968</v>
      </c>
    </row>
    <row r="62" spans="1:6" ht="12.75" customHeight="1" x14ac:dyDescent="0.2">
      <c r="A62" s="53">
        <v>634</v>
      </c>
      <c r="B62" s="85" t="s">
        <v>170</v>
      </c>
      <c r="C62" s="50" t="s">
        <v>171</v>
      </c>
      <c r="D62" s="51">
        <f t="shared" ref="D62:E62" si="13">SUM(D63:D64)</f>
        <v>472510.24</v>
      </c>
      <c r="E62" s="51">
        <f t="shared" si="13"/>
        <v>6336793</v>
      </c>
      <c r="F62" s="52">
        <f t="shared" si="0"/>
        <v>1341.0911475696273</v>
      </c>
    </row>
    <row r="63" spans="1:6" ht="12.75" customHeight="1" x14ac:dyDescent="0.2">
      <c r="A63" s="53">
        <v>6341</v>
      </c>
      <c r="B63" s="85" t="s">
        <v>172</v>
      </c>
      <c r="C63" s="50" t="s">
        <v>173</v>
      </c>
      <c r="D63" s="242">
        <v>472510.24</v>
      </c>
      <c r="E63" s="242">
        <v>6336793</v>
      </c>
      <c r="F63" s="52">
        <f t="shared" si="0"/>
        <v>1341.0911475696273</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9186765.6099999994</v>
      </c>
      <c r="E65" s="51">
        <f t="shared" si="14"/>
        <v>7899666.0999999996</v>
      </c>
      <c r="F65" s="52">
        <f t="shared" si="0"/>
        <v>85.989633733563821</v>
      </c>
    </row>
    <row r="66" spans="1:6" ht="12.75" customHeight="1" x14ac:dyDescent="0.2">
      <c r="A66" s="53">
        <v>6351</v>
      </c>
      <c r="B66" s="85" t="s">
        <v>178</v>
      </c>
      <c r="C66" s="50" t="s">
        <v>179</v>
      </c>
      <c r="D66" s="242">
        <v>5679696.6900000004</v>
      </c>
      <c r="E66" s="242">
        <v>7877515.54</v>
      </c>
      <c r="F66" s="52">
        <f t="shared" si="0"/>
        <v>138.69606019401715</v>
      </c>
    </row>
    <row r="67" spans="1:6" ht="12.75" customHeight="1" x14ac:dyDescent="0.2">
      <c r="A67" s="53">
        <v>6352</v>
      </c>
      <c r="B67" s="85" t="s">
        <v>180</v>
      </c>
      <c r="C67" s="50" t="s">
        <v>181</v>
      </c>
      <c r="D67" s="242">
        <v>3507068.92</v>
      </c>
      <c r="E67" s="242">
        <v>22150.560000000001</v>
      </c>
      <c r="F67" s="52">
        <f t="shared" si="0"/>
        <v>0.63159751077831694</v>
      </c>
    </row>
    <row r="68" spans="1:6" ht="24" x14ac:dyDescent="0.2">
      <c r="A68" s="53" t="s">
        <v>182</v>
      </c>
      <c r="B68" s="232" t="s">
        <v>183</v>
      </c>
      <c r="C68" s="50" t="s">
        <v>182</v>
      </c>
      <c r="D68" s="51">
        <f t="shared" ref="D68:E68" si="15">SUM(D69:D70)</f>
        <v>76335937.640000001</v>
      </c>
      <c r="E68" s="51">
        <f t="shared" si="15"/>
        <v>85411220.519999996</v>
      </c>
      <c r="F68" s="52">
        <f t="shared" si="0"/>
        <v>111.88861126301872</v>
      </c>
    </row>
    <row r="69" spans="1:6" ht="12.75" customHeight="1" x14ac:dyDescent="0.2">
      <c r="A69" s="53" t="s">
        <v>184</v>
      </c>
      <c r="B69" s="85" t="s">
        <v>185</v>
      </c>
      <c r="C69" s="50" t="s">
        <v>184</v>
      </c>
      <c r="D69" s="242">
        <v>72275764.930000007</v>
      </c>
      <c r="E69" s="242">
        <v>79226033.310000002</v>
      </c>
      <c r="F69" s="52">
        <f t="shared" si="0"/>
        <v>109.61631936615464</v>
      </c>
    </row>
    <row r="70" spans="1:6" ht="24" x14ac:dyDescent="0.2">
      <c r="A70" s="53" t="s">
        <v>186</v>
      </c>
      <c r="B70" s="85" t="s">
        <v>187</v>
      </c>
      <c r="C70" s="50" t="s">
        <v>186</v>
      </c>
      <c r="D70" s="242">
        <v>4060172.71</v>
      </c>
      <c r="E70" s="242">
        <v>6185187.21</v>
      </c>
      <c r="F70" s="52">
        <f t="shared" si="0"/>
        <v>152.33803219173896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14355001.649999999</v>
      </c>
      <c r="E74" s="51">
        <f t="shared" si="17"/>
        <v>15946194.25</v>
      </c>
      <c r="F74" s="52">
        <f t="shared" si="0"/>
        <v>111.08458667435961</v>
      </c>
    </row>
    <row r="75" spans="1:6" ht="12.75" customHeight="1" x14ac:dyDescent="0.2">
      <c r="A75" s="53" t="s">
        <v>196</v>
      </c>
      <c r="B75" s="85" t="s">
        <v>197</v>
      </c>
      <c r="C75" s="50" t="s">
        <v>196</v>
      </c>
      <c r="D75" s="242">
        <v>5714846.71</v>
      </c>
      <c r="E75" s="242">
        <v>8458715.0700000003</v>
      </c>
      <c r="F75" s="52">
        <f t="shared" si="0"/>
        <v>148.01298266143698</v>
      </c>
    </row>
    <row r="76" spans="1:6" ht="12.75" customHeight="1" x14ac:dyDescent="0.2">
      <c r="A76" s="53" t="s">
        <v>198</v>
      </c>
      <c r="B76" s="85" t="s">
        <v>199</v>
      </c>
      <c r="C76" s="50" t="s">
        <v>198</v>
      </c>
      <c r="D76" s="242">
        <v>8640154.9399999995</v>
      </c>
      <c r="E76" s="242">
        <v>7487479.1799999997</v>
      </c>
      <c r="F76" s="52">
        <f t="shared" si="0"/>
        <v>86.659084611276654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689225.01</v>
      </c>
      <c r="E82" s="51">
        <f t="shared" si="19"/>
        <v>639914.61</v>
      </c>
      <c r="F82" s="52">
        <f t="shared" si="0"/>
        <v>92.845529502767164</v>
      </c>
    </row>
    <row r="83" spans="1:6" ht="12.75" customHeight="1" x14ac:dyDescent="0.2">
      <c r="A83" s="53">
        <v>641</v>
      </c>
      <c r="B83" s="85" t="s">
        <v>212</v>
      </c>
      <c r="C83" s="50" t="s">
        <v>213</v>
      </c>
      <c r="D83" s="51">
        <f t="shared" ref="D83:E83" si="20">SUM(D84:D90)</f>
        <v>450947.34</v>
      </c>
      <c r="E83" s="51">
        <f t="shared" si="20"/>
        <v>426210.15</v>
      </c>
      <c r="F83" s="52">
        <f t="shared" si="0"/>
        <v>94.514394962391833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244417.68</v>
      </c>
      <c r="E85" s="242">
        <v>231425.19</v>
      </c>
      <c r="F85" s="52">
        <f t="shared" si="0"/>
        <v>94.684308434643512</v>
      </c>
    </row>
    <row r="86" spans="1:6" ht="12.75" customHeight="1" x14ac:dyDescent="0.2">
      <c r="A86" s="53">
        <v>6414</v>
      </c>
      <c r="B86" s="85" t="s">
        <v>218</v>
      </c>
      <c r="C86" s="50" t="s">
        <v>219</v>
      </c>
      <c r="D86" s="242">
        <v>6096.07</v>
      </c>
      <c r="E86" s="242">
        <v>8864.91</v>
      </c>
      <c r="F86" s="52">
        <f t="shared" si="0"/>
        <v>145.4200821184796</v>
      </c>
    </row>
    <row r="87" spans="1:6" ht="12.75" customHeight="1" x14ac:dyDescent="0.2">
      <c r="A87" s="53">
        <v>6415</v>
      </c>
      <c r="B87" s="85" t="s">
        <v>220</v>
      </c>
      <c r="C87" s="50" t="s">
        <v>221</v>
      </c>
      <c r="D87" s="242">
        <v>215.66</v>
      </c>
      <c r="E87" s="242">
        <v>950.07</v>
      </c>
      <c r="F87" s="52">
        <f t="shared" si="0"/>
        <v>440.54066586293243</v>
      </c>
    </row>
    <row r="88" spans="1:6" ht="12.75" customHeight="1" x14ac:dyDescent="0.2">
      <c r="A88" s="53">
        <v>6416</v>
      </c>
      <c r="B88" s="85" t="s">
        <v>222</v>
      </c>
      <c r="C88" s="50" t="s">
        <v>223</v>
      </c>
      <c r="D88" s="242">
        <v>55400.800000000003</v>
      </c>
      <c r="E88" s="242">
        <v>57755.1</v>
      </c>
      <c r="F88" s="52">
        <f t="shared" si="0"/>
        <v>104.24957762342781</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144817.13</v>
      </c>
      <c r="E90" s="242">
        <v>127214.88</v>
      </c>
      <c r="F90" s="52">
        <f t="shared" si="0"/>
        <v>87.845187927698888</v>
      </c>
    </row>
    <row r="91" spans="1:6" ht="12.75" customHeight="1" x14ac:dyDescent="0.2">
      <c r="A91" s="53">
        <v>642</v>
      </c>
      <c r="B91" s="85" t="s">
        <v>228</v>
      </c>
      <c r="C91" s="50" t="s">
        <v>229</v>
      </c>
      <c r="D91" s="51">
        <f t="shared" ref="D91:E91" si="21">SUM(D92:D97)</f>
        <v>236157.61</v>
      </c>
      <c r="E91" s="51">
        <f t="shared" si="21"/>
        <v>212696.8</v>
      </c>
      <c r="F91" s="52">
        <f t="shared" si="0"/>
        <v>90.065613384214032</v>
      </c>
    </row>
    <row r="92" spans="1:6" ht="12.75" customHeight="1" x14ac:dyDescent="0.2">
      <c r="A92" s="53">
        <v>6421</v>
      </c>
      <c r="B92" s="85" t="s">
        <v>230</v>
      </c>
      <c r="C92" s="50" t="s">
        <v>231</v>
      </c>
      <c r="D92" s="242">
        <v>112557.68</v>
      </c>
      <c r="E92" s="242">
        <v>83238.16</v>
      </c>
      <c r="F92" s="52">
        <f t="shared" si="0"/>
        <v>73.951559769177905</v>
      </c>
    </row>
    <row r="93" spans="1:6" ht="12.75" customHeight="1" x14ac:dyDescent="0.2">
      <c r="A93" s="53">
        <v>6422</v>
      </c>
      <c r="B93" s="85" t="s">
        <v>232</v>
      </c>
      <c r="C93" s="50" t="s">
        <v>233</v>
      </c>
      <c r="D93" s="242">
        <v>20834.87</v>
      </c>
      <c r="E93" s="242">
        <v>16734.43</v>
      </c>
      <c r="F93" s="52">
        <f t="shared" si="0"/>
        <v>80.319339645507753</v>
      </c>
    </row>
    <row r="94" spans="1:6" ht="12.75" customHeight="1" x14ac:dyDescent="0.2">
      <c r="A94" s="53">
        <v>6423</v>
      </c>
      <c r="B94" s="85" t="s">
        <v>234</v>
      </c>
      <c r="C94" s="50" t="s">
        <v>235</v>
      </c>
      <c r="D94" s="242">
        <v>102765.06</v>
      </c>
      <c r="E94" s="242">
        <v>112724.21</v>
      </c>
      <c r="F94" s="52">
        <f t="shared" si="0"/>
        <v>109.69118297600373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2120.06</v>
      </c>
      <c r="E98" s="51">
        <f t="shared" si="22"/>
        <v>1007.66</v>
      </c>
      <c r="F98" s="52">
        <f t="shared" si="0"/>
        <v>47.529786892823786</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1780.8</v>
      </c>
      <c r="E100" s="242">
        <v>1007.66</v>
      </c>
      <c r="F100" s="52">
        <f t="shared" si="0"/>
        <v>56.584681042228212</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339.26</v>
      </c>
      <c r="E104" s="242">
        <v>0</v>
      </c>
      <c r="F104" s="52">
        <f t="shared" si="0"/>
        <v>0</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11675538.16</v>
      </c>
      <c r="E106" s="51">
        <f t="shared" si="23"/>
        <v>13016540.439999999</v>
      </c>
      <c r="F106" s="52">
        <f t="shared" si="0"/>
        <v>111.48557147107982</v>
      </c>
    </row>
    <row r="107" spans="1:6" ht="12.75" customHeight="1" x14ac:dyDescent="0.2">
      <c r="A107" s="53">
        <v>651</v>
      </c>
      <c r="B107" s="85" t="s">
        <v>260</v>
      </c>
      <c r="C107" s="50" t="s">
        <v>261</v>
      </c>
      <c r="D107" s="51">
        <f t="shared" ref="D107:E107" si="24">SUM(D108:D111)</f>
        <v>318864</v>
      </c>
      <c r="E107" s="51">
        <f t="shared" si="24"/>
        <v>364847.03</v>
      </c>
      <c r="F107" s="52">
        <f t="shared" si="0"/>
        <v>114.42089103818556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265460.65999999997</v>
      </c>
      <c r="E109" s="242">
        <v>337226.56</v>
      </c>
      <c r="F109" s="52">
        <f t="shared" si="0"/>
        <v>127.03447659626855</v>
      </c>
    </row>
    <row r="110" spans="1:6" ht="12.75" customHeight="1" x14ac:dyDescent="0.2">
      <c r="A110" s="53">
        <v>6513</v>
      </c>
      <c r="B110" s="85" t="s">
        <v>266</v>
      </c>
      <c r="C110" s="50" t="s">
        <v>267</v>
      </c>
      <c r="D110" s="242">
        <v>53403.34</v>
      </c>
      <c r="E110" s="242">
        <v>27620.47</v>
      </c>
      <c r="F110" s="52">
        <f t="shared" si="0"/>
        <v>51.720491639661489</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11356674.16</v>
      </c>
      <c r="E112" s="51">
        <f t="shared" si="25"/>
        <v>12651693.41</v>
      </c>
      <c r="F112" s="52">
        <f t="shared" si="0"/>
        <v>111.40315581617426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11356674.16</v>
      </c>
      <c r="E117" s="242">
        <v>12650013.41</v>
      </c>
      <c r="F117" s="52">
        <f t="shared" si="0"/>
        <v>111.38836275285018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1680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8731234.1399999987</v>
      </c>
      <c r="E124" s="51">
        <f t="shared" si="27"/>
        <v>12528801.77</v>
      </c>
      <c r="F124" s="52">
        <f t="shared" si="0"/>
        <v>143.49405329313504</v>
      </c>
    </row>
    <row r="125" spans="1:6" ht="12.75" customHeight="1" x14ac:dyDescent="0.2">
      <c r="A125" s="53">
        <v>661</v>
      </c>
      <c r="B125" s="86" t="s">
        <v>296</v>
      </c>
      <c r="C125" s="50" t="s">
        <v>297</v>
      </c>
      <c r="D125" s="51">
        <f t="shared" ref="D125:E125" si="28">SUM(D126:D127)</f>
        <v>8444500.0199999996</v>
      </c>
      <c r="E125" s="51">
        <f t="shared" si="28"/>
        <v>12207351.16</v>
      </c>
      <c r="F125" s="52">
        <f t="shared" si="0"/>
        <v>144.55978602745034</v>
      </c>
    </row>
    <row r="126" spans="1:6" ht="12.75" customHeight="1" x14ac:dyDescent="0.2">
      <c r="A126" s="53">
        <v>6614</v>
      </c>
      <c r="B126" s="86" t="s">
        <v>298</v>
      </c>
      <c r="C126" s="50" t="s">
        <v>299</v>
      </c>
      <c r="D126" s="242">
        <v>1208402.74</v>
      </c>
      <c r="E126" s="242">
        <v>1495589.26</v>
      </c>
      <c r="F126" s="52">
        <f t="shared" si="0"/>
        <v>123.76579516858759</v>
      </c>
    </row>
    <row r="127" spans="1:6" ht="12.75" customHeight="1" x14ac:dyDescent="0.2">
      <c r="A127" s="53">
        <v>6615</v>
      </c>
      <c r="B127" s="86" t="s">
        <v>300</v>
      </c>
      <c r="C127" s="50" t="s">
        <v>301</v>
      </c>
      <c r="D127" s="242">
        <v>7236097.2800000003</v>
      </c>
      <c r="E127" s="242">
        <v>10711761.9</v>
      </c>
      <c r="F127" s="52">
        <f t="shared" si="0"/>
        <v>148.03230920632399</v>
      </c>
    </row>
    <row r="128" spans="1:6" ht="24" x14ac:dyDescent="0.2">
      <c r="A128" s="53">
        <v>663</v>
      </c>
      <c r="B128" s="231" t="s">
        <v>302</v>
      </c>
      <c r="C128" s="50" t="s">
        <v>303</v>
      </c>
      <c r="D128" s="51">
        <f t="shared" ref="D128:E128" si="29">SUM(D129:D132)</f>
        <v>286734.12</v>
      </c>
      <c r="E128" s="51">
        <f t="shared" si="29"/>
        <v>321450.61</v>
      </c>
      <c r="F128" s="52">
        <f t="shared" si="0"/>
        <v>112.10755455262876</v>
      </c>
    </row>
    <row r="129" spans="1:6" ht="12.75" customHeight="1" x14ac:dyDescent="0.2">
      <c r="A129" s="53">
        <v>6631</v>
      </c>
      <c r="B129" s="86" t="s">
        <v>304</v>
      </c>
      <c r="C129" s="50" t="s">
        <v>305</v>
      </c>
      <c r="D129" s="242">
        <v>160308.09</v>
      </c>
      <c r="E129" s="242">
        <v>188801.88</v>
      </c>
      <c r="F129" s="52">
        <f t="shared" si="0"/>
        <v>117.77439304529173</v>
      </c>
    </row>
    <row r="130" spans="1:6" ht="12.75" customHeight="1" x14ac:dyDescent="0.2">
      <c r="A130" s="53">
        <v>6632</v>
      </c>
      <c r="B130" s="232" t="s">
        <v>306</v>
      </c>
      <c r="C130" s="50" t="s">
        <v>307</v>
      </c>
      <c r="D130" s="242">
        <v>126426.03</v>
      </c>
      <c r="E130" s="242">
        <v>132648.73000000001</v>
      </c>
      <c r="F130" s="52">
        <f t="shared" si="0"/>
        <v>104.92200854523392</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71435691.549999997</v>
      </c>
      <c r="E133" s="51">
        <f t="shared" si="30"/>
        <v>86605623.650000006</v>
      </c>
      <c r="F133" s="52">
        <f t="shared" ref="F133:F223" si="31">IF(D133&lt;&gt;0,IF(E133/D133&gt;=100,"&gt;&gt;100",E133/D133*100),"-")</f>
        <v>121.23578812053933</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71435691.549999997</v>
      </c>
      <c r="E138" s="242">
        <v>86605623.650000006</v>
      </c>
      <c r="F138" s="52">
        <f t="shared" si="31"/>
        <v>121.23578812053933</v>
      </c>
    </row>
    <row r="139" spans="1:6" ht="12.75" customHeight="1" x14ac:dyDescent="0.2">
      <c r="A139" s="53">
        <v>68</v>
      </c>
      <c r="B139" s="85" t="s">
        <v>324</v>
      </c>
      <c r="C139" s="50" t="s">
        <v>325</v>
      </c>
      <c r="D139" s="51">
        <f t="shared" ref="D139:E139" si="33">D140+D150</f>
        <v>193716.9</v>
      </c>
      <c r="E139" s="51">
        <f t="shared" si="33"/>
        <v>173958.39</v>
      </c>
      <c r="F139" s="52">
        <f t="shared" si="31"/>
        <v>89.800316854130955</v>
      </c>
    </row>
    <row r="140" spans="1:6" ht="12.75" customHeight="1" x14ac:dyDescent="0.2">
      <c r="A140" s="53">
        <v>681</v>
      </c>
      <c r="B140" s="85" t="s">
        <v>326</v>
      </c>
      <c r="C140" s="50" t="s">
        <v>327</v>
      </c>
      <c r="D140" s="51">
        <f t="shared" ref="D140:E140" si="34">SUM(D141:D149)</f>
        <v>410.06</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410.06</v>
      </c>
      <c r="E148" s="242">
        <v>0</v>
      </c>
      <c r="F148" s="52">
        <f t="shared" si="31"/>
        <v>0</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193306.84</v>
      </c>
      <c r="E150" s="242">
        <v>173958.39</v>
      </c>
      <c r="F150" s="52">
        <f t="shared" si="31"/>
        <v>89.990809430230215</v>
      </c>
    </row>
    <row r="151" spans="1:6" ht="12.75" customHeight="1" x14ac:dyDescent="0.2">
      <c r="A151" s="53">
        <v>3</v>
      </c>
      <c r="B151" s="85" t="s">
        <v>348</v>
      </c>
      <c r="C151" s="50" t="s">
        <v>56</v>
      </c>
      <c r="D151" s="51">
        <f t="shared" ref="D151:E151" si="35">D152+D163+D196+D215+D224+D252+D263</f>
        <v>200239682.10000002</v>
      </c>
      <c r="E151" s="51">
        <f t="shared" si="35"/>
        <v>227418289.69</v>
      </c>
      <c r="F151" s="52">
        <f t="shared" si="31"/>
        <v>113.57303772407457</v>
      </c>
    </row>
    <row r="152" spans="1:6" ht="12.75" customHeight="1" x14ac:dyDescent="0.2">
      <c r="A152" s="53">
        <v>31</v>
      </c>
      <c r="B152" s="85" t="s">
        <v>349</v>
      </c>
      <c r="C152" s="50" t="s">
        <v>350</v>
      </c>
      <c r="D152" s="51">
        <f t="shared" ref="D152:E152" si="36">D153+D158+D159</f>
        <v>124379365.05000001</v>
      </c>
      <c r="E152" s="51">
        <f t="shared" si="36"/>
        <v>143477284.81999999</v>
      </c>
      <c r="F152" s="52">
        <f t="shared" si="31"/>
        <v>115.35457249063998</v>
      </c>
    </row>
    <row r="153" spans="1:6" ht="12.75" customHeight="1" x14ac:dyDescent="0.2">
      <c r="A153" s="53">
        <v>311</v>
      </c>
      <c r="B153" s="85" t="s">
        <v>351</v>
      </c>
      <c r="C153" s="50" t="s">
        <v>352</v>
      </c>
      <c r="D153" s="51">
        <f t="shared" ref="D153:E153" si="37">SUM(D154:D157)</f>
        <v>103757361.58000001</v>
      </c>
      <c r="E153" s="51">
        <f t="shared" si="37"/>
        <v>119407317.04999998</v>
      </c>
      <c r="F153" s="52">
        <f t="shared" si="31"/>
        <v>115.08322419892431</v>
      </c>
    </row>
    <row r="154" spans="1:6" ht="12.75" customHeight="1" x14ac:dyDescent="0.2">
      <c r="A154" s="53">
        <v>3111</v>
      </c>
      <c r="B154" s="85" t="s">
        <v>353</v>
      </c>
      <c r="C154" s="50" t="s">
        <v>354</v>
      </c>
      <c r="D154" s="242">
        <v>94073447.340000004</v>
      </c>
      <c r="E154" s="242">
        <v>109394537.95999999</v>
      </c>
      <c r="F154" s="52">
        <f t="shared" si="31"/>
        <v>116.28630719210975</v>
      </c>
    </row>
    <row r="155" spans="1:6" ht="12.75" customHeight="1" x14ac:dyDescent="0.2">
      <c r="A155" s="53">
        <v>3112</v>
      </c>
      <c r="B155" s="85" t="s">
        <v>355</v>
      </c>
      <c r="C155" s="50" t="s">
        <v>356</v>
      </c>
      <c r="D155" s="242">
        <v>3191.78</v>
      </c>
      <c r="E155" s="242">
        <v>3187.46</v>
      </c>
      <c r="F155" s="52">
        <f t="shared" si="31"/>
        <v>99.864652325661538</v>
      </c>
    </row>
    <row r="156" spans="1:6" ht="12.75" customHeight="1" x14ac:dyDescent="0.2">
      <c r="A156" s="53">
        <v>3113</v>
      </c>
      <c r="B156" s="85" t="s">
        <v>357</v>
      </c>
      <c r="C156" s="50" t="s">
        <v>358</v>
      </c>
      <c r="D156" s="242">
        <v>4618434.9000000004</v>
      </c>
      <c r="E156" s="242">
        <v>4441024.42</v>
      </c>
      <c r="F156" s="52">
        <f t="shared" si="31"/>
        <v>96.158644998980066</v>
      </c>
    </row>
    <row r="157" spans="1:6" ht="12.75" customHeight="1" x14ac:dyDescent="0.2">
      <c r="A157" s="53">
        <v>3114</v>
      </c>
      <c r="B157" s="85" t="s">
        <v>359</v>
      </c>
      <c r="C157" s="50" t="s">
        <v>360</v>
      </c>
      <c r="D157" s="242">
        <v>5062287.5599999996</v>
      </c>
      <c r="E157" s="242">
        <v>5568567.21</v>
      </c>
      <c r="F157" s="52">
        <f t="shared" si="31"/>
        <v>110.00100535576847</v>
      </c>
    </row>
    <row r="158" spans="1:6" ht="12.75" customHeight="1" x14ac:dyDescent="0.2">
      <c r="A158" s="53">
        <v>312</v>
      </c>
      <c r="B158" s="85" t="s">
        <v>361</v>
      </c>
      <c r="C158" s="50" t="s">
        <v>362</v>
      </c>
      <c r="D158" s="242">
        <v>5142662.5</v>
      </c>
      <c r="E158" s="242">
        <v>6285533.4500000002</v>
      </c>
      <c r="F158" s="52">
        <f t="shared" si="31"/>
        <v>122.22333178582106</v>
      </c>
    </row>
    <row r="159" spans="1:6" ht="12.75" customHeight="1" x14ac:dyDescent="0.2">
      <c r="A159" s="53">
        <v>313</v>
      </c>
      <c r="B159" s="85" t="s">
        <v>363</v>
      </c>
      <c r="C159" s="50" t="s">
        <v>364</v>
      </c>
      <c r="D159" s="51">
        <f t="shared" ref="D159:E159" si="38">SUM(D160:D162)</f>
        <v>15479340.970000001</v>
      </c>
      <c r="E159" s="51">
        <f t="shared" si="38"/>
        <v>17784434.32</v>
      </c>
      <c r="F159" s="52">
        <f t="shared" si="31"/>
        <v>114.89141788702391</v>
      </c>
    </row>
    <row r="160" spans="1:6" ht="12.75" customHeight="1" x14ac:dyDescent="0.2">
      <c r="A160" s="53">
        <v>3131</v>
      </c>
      <c r="B160" s="85" t="s">
        <v>142</v>
      </c>
      <c r="C160" s="50" t="s">
        <v>365</v>
      </c>
      <c r="D160" s="242">
        <v>3441</v>
      </c>
      <c r="E160" s="242">
        <v>986.93</v>
      </c>
      <c r="F160" s="52">
        <f t="shared" si="31"/>
        <v>28.681487939552454</v>
      </c>
    </row>
    <row r="161" spans="1:6" ht="12.75" customHeight="1" x14ac:dyDescent="0.2">
      <c r="A161" s="53">
        <v>3132</v>
      </c>
      <c r="B161" s="85" t="s">
        <v>366</v>
      </c>
      <c r="C161" s="50" t="s">
        <v>367</v>
      </c>
      <c r="D161" s="242">
        <v>15451682.5</v>
      </c>
      <c r="E161" s="242">
        <v>17777960.48</v>
      </c>
      <c r="F161" s="52">
        <f t="shared" si="31"/>
        <v>115.05517590074739</v>
      </c>
    </row>
    <row r="162" spans="1:6" ht="12.75" customHeight="1" x14ac:dyDescent="0.2">
      <c r="A162" s="53">
        <v>3133</v>
      </c>
      <c r="B162" s="85" t="s">
        <v>368</v>
      </c>
      <c r="C162" s="50" t="s">
        <v>369</v>
      </c>
      <c r="D162" s="242">
        <v>24217.47</v>
      </c>
      <c r="E162" s="242">
        <v>5486.91</v>
      </c>
      <c r="F162" s="52">
        <f t="shared" si="31"/>
        <v>22.65682583688552</v>
      </c>
    </row>
    <row r="163" spans="1:6" ht="12.75" customHeight="1" x14ac:dyDescent="0.2">
      <c r="A163" s="53">
        <v>32</v>
      </c>
      <c r="B163" s="85" t="s">
        <v>370</v>
      </c>
      <c r="C163" s="50" t="s">
        <v>371</v>
      </c>
      <c r="D163" s="51">
        <f t="shared" ref="D163:E163" si="39">D164+D169+D177+D187+D188</f>
        <v>64082478.780000009</v>
      </c>
      <c r="E163" s="51">
        <f t="shared" si="39"/>
        <v>72938255.700000003</v>
      </c>
      <c r="F163" s="52">
        <f t="shared" si="31"/>
        <v>113.81934202389789</v>
      </c>
    </row>
    <row r="164" spans="1:6" ht="12.75" customHeight="1" x14ac:dyDescent="0.2">
      <c r="A164" s="53">
        <v>321</v>
      </c>
      <c r="B164" s="85" t="s">
        <v>372</v>
      </c>
      <c r="C164" s="50" t="s">
        <v>373</v>
      </c>
      <c r="D164" s="51">
        <f t="shared" ref="D164:E164" si="40">SUM(D165:D168)</f>
        <v>6567414.6300000008</v>
      </c>
      <c r="E164" s="51">
        <f t="shared" si="40"/>
        <v>7415120.4700000007</v>
      </c>
      <c r="F164" s="52">
        <f t="shared" si="31"/>
        <v>112.90775575715402</v>
      </c>
    </row>
    <row r="165" spans="1:6" ht="12.75" customHeight="1" x14ac:dyDescent="0.2">
      <c r="A165" s="53">
        <v>3211</v>
      </c>
      <c r="B165" s="85" t="s">
        <v>374</v>
      </c>
      <c r="C165" s="50" t="s">
        <v>375</v>
      </c>
      <c r="D165" s="242">
        <v>768215.86</v>
      </c>
      <c r="E165" s="242">
        <v>848975.82</v>
      </c>
      <c r="F165" s="52">
        <f t="shared" si="31"/>
        <v>110.51266502100074</v>
      </c>
    </row>
    <row r="166" spans="1:6" ht="12.75" customHeight="1" x14ac:dyDescent="0.2">
      <c r="A166" s="53">
        <v>3212</v>
      </c>
      <c r="B166" s="85" t="s">
        <v>376</v>
      </c>
      <c r="C166" s="50" t="s">
        <v>377</v>
      </c>
      <c r="D166" s="242">
        <v>5094328.82</v>
      </c>
      <c r="E166" s="242">
        <v>5497320.8499999996</v>
      </c>
      <c r="F166" s="52">
        <f t="shared" si="31"/>
        <v>107.91060106716863</v>
      </c>
    </row>
    <row r="167" spans="1:6" ht="12.75" customHeight="1" x14ac:dyDescent="0.2">
      <c r="A167" s="53">
        <v>3213</v>
      </c>
      <c r="B167" s="85" t="s">
        <v>378</v>
      </c>
      <c r="C167" s="50" t="s">
        <v>379</v>
      </c>
      <c r="D167" s="242">
        <v>632008.36</v>
      </c>
      <c r="E167" s="242">
        <v>967528.82</v>
      </c>
      <c r="F167" s="52">
        <f t="shared" si="31"/>
        <v>153.08797814003597</v>
      </c>
    </row>
    <row r="168" spans="1:6" ht="12.75" customHeight="1" x14ac:dyDescent="0.2">
      <c r="A168" s="53">
        <v>3214</v>
      </c>
      <c r="B168" s="85" t="s">
        <v>380</v>
      </c>
      <c r="C168" s="50" t="s">
        <v>381</v>
      </c>
      <c r="D168" s="242">
        <v>72861.59</v>
      </c>
      <c r="E168" s="242">
        <v>101294.98</v>
      </c>
      <c r="F168" s="52">
        <f t="shared" si="31"/>
        <v>139.02383958406617</v>
      </c>
    </row>
    <row r="169" spans="1:6" ht="12.75" customHeight="1" x14ac:dyDescent="0.2">
      <c r="A169" s="53">
        <v>322</v>
      </c>
      <c r="B169" s="85" t="s">
        <v>382</v>
      </c>
      <c r="C169" s="50" t="s">
        <v>383</v>
      </c>
      <c r="D169" s="51">
        <f t="shared" ref="D169:E169" si="41">SUM(D170:D176)</f>
        <v>35083136.600000001</v>
      </c>
      <c r="E169" s="51">
        <f t="shared" si="41"/>
        <v>38442083.910000004</v>
      </c>
      <c r="F169" s="52">
        <f t="shared" si="31"/>
        <v>109.57425029665106</v>
      </c>
    </row>
    <row r="170" spans="1:6" ht="12.75" customHeight="1" x14ac:dyDescent="0.2">
      <c r="A170" s="53">
        <v>3221</v>
      </c>
      <c r="B170" s="85" t="s">
        <v>384</v>
      </c>
      <c r="C170" s="50" t="s">
        <v>385</v>
      </c>
      <c r="D170" s="242">
        <v>1917034.3</v>
      </c>
      <c r="E170" s="242">
        <v>2319195.46</v>
      </c>
      <c r="F170" s="52">
        <f t="shared" si="31"/>
        <v>120.97829757141017</v>
      </c>
    </row>
    <row r="171" spans="1:6" ht="12.75" customHeight="1" x14ac:dyDescent="0.2">
      <c r="A171" s="53">
        <v>3222</v>
      </c>
      <c r="B171" s="85" t="s">
        <v>386</v>
      </c>
      <c r="C171" s="50" t="s">
        <v>387</v>
      </c>
      <c r="D171" s="242">
        <v>25610739.09</v>
      </c>
      <c r="E171" s="242">
        <v>29293556.34</v>
      </c>
      <c r="F171" s="52">
        <f t="shared" si="31"/>
        <v>114.37997254611835</v>
      </c>
    </row>
    <row r="172" spans="1:6" ht="12.75" customHeight="1" x14ac:dyDescent="0.2">
      <c r="A172" s="53">
        <v>3223</v>
      </c>
      <c r="B172" s="85" t="s">
        <v>388</v>
      </c>
      <c r="C172" s="50" t="s">
        <v>389</v>
      </c>
      <c r="D172" s="242">
        <v>6199258.8700000001</v>
      </c>
      <c r="E172" s="242">
        <v>5121819.7</v>
      </c>
      <c r="F172" s="52">
        <f t="shared" si="31"/>
        <v>82.619871300841481</v>
      </c>
    </row>
    <row r="173" spans="1:6" ht="12.75" customHeight="1" x14ac:dyDescent="0.2">
      <c r="A173" s="53">
        <v>3224</v>
      </c>
      <c r="B173" s="85" t="s">
        <v>390</v>
      </c>
      <c r="C173" s="50" t="s">
        <v>391</v>
      </c>
      <c r="D173" s="242">
        <v>827797.82</v>
      </c>
      <c r="E173" s="242">
        <v>996989.36</v>
      </c>
      <c r="F173" s="52">
        <f t="shared" si="31"/>
        <v>120.43875157825374</v>
      </c>
    </row>
    <row r="174" spans="1:6" ht="12.75" customHeight="1" x14ac:dyDescent="0.2">
      <c r="A174" s="53">
        <v>3225</v>
      </c>
      <c r="B174" s="85" t="s">
        <v>392</v>
      </c>
      <c r="C174" s="50" t="s">
        <v>393</v>
      </c>
      <c r="D174" s="242">
        <v>397729.14</v>
      </c>
      <c r="E174" s="242">
        <v>588275.69999999995</v>
      </c>
      <c r="F174" s="52">
        <f t="shared" si="31"/>
        <v>147.90862444728086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130577.38</v>
      </c>
      <c r="E176" s="242">
        <v>122247.35</v>
      </c>
      <c r="F176" s="52">
        <f t="shared" si="31"/>
        <v>93.620617904877562</v>
      </c>
    </row>
    <row r="177" spans="1:6" ht="12.75" customHeight="1" x14ac:dyDescent="0.2">
      <c r="A177" s="53">
        <v>323</v>
      </c>
      <c r="B177" s="85" t="s">
        <v>398</v>
      </c>
      <c r="C177" s="50" t="s">
        <v>399</v>
      </c>
      <c r="D177" s="51">
        <f t="shared" ref="D177:E177" si="42">SUM(D178:D186)</f>
        <v>19022906.850000001</v>
      </c>
      <c r="E177" s="51">
        <f t="shared" si="42"/>
        <v>23765100.07</v>
      </c>
      <c r="F177" s="52">
        <f t="shared" si="31"/>
        <v>124.92885686395503</v>
      </c>
    </row>
    <row r="178" spans="1:6" ht="12.75" customHeight="1" x14ac:dyDescent="0.2">
      <c r="A178" s="53">
        <v>3231</v>
      </c>
      <c r="B178" s="85" t="s">
        <v>400</v>
      </c>
      <c r="C178" s="50" t="s">
        <v>401</v>
      </c>
      <c r="D178" s="242">
        <v>1685535</v>
      </c>
      <c r="E178" s="242">
        <v>1757690.4</v>
      </c>
      <c r="F178" s="52">
        <f t="shared" si="31"/>
        <v>104.28086037964206</v>
      </c>
    </row>
    <row r="179" spans="1:6" ht="12.75" customHeight="1" x14ac:dyDescent="0.2">
      <c r="A179" s="53">
        <v>3232</v>
      </c>
      <c r="B179" s="85" t="s">
        <v>402</v>
      </c>
      <c r="C179" s="50" t="s">
        <v>403</v>
      </c>
      <c r="D179" s="242">
        <v>2527235.77</v>
      </c>
      <c r="E179" s="242">
        <v>3274877.87</v>
      </c>
      <c r="F179" s="52">
        <f t="shared" si="31"/>
        <v>129.5833934006086</v>
      </c>
    </row>
    <row r="180" spans="1:6" ht="12.75" customHeight="1" x14ac:dyDescent="0.2">
      <c r="A180" s="53">
        <v>3233</v>
      </c>
      <c r="B180" s="85" t="s">
        <v>404</v>
      </c>
      <c r="C180" s="50" t="s">
        <v>405</v>
      </c>
      <c r="D180" s="242">
        <v>596376.38</v>
      </c>
      <c r="E180" s="242">
        <v>567939.24</v>
      </c>
      <c r="F180" s="52">
        <f t="shared" si="31"/>
        <v>95.231679027931989</v>
      </c>
    </row>
    <row r="181" spans="1:6" ht="12.75" customHeight="1" x14ac:dyDescent="0.2">
      <c r="A181" s="53">
        <v>3234</v>
      </c>
      <c r="B181" s="85" t="s">
        <v>406</v>
      </c>
      <c r="C181" s="50" t="s">
        <v>407</v>
      </c>
      <c r="D181" s="242">
        <v>1687078.52</v>
      </c>
      <c r="E181" s="242">
        <v>2061390.19</v>
      </c>
      <c r="F181" s="52">
        <f t="shared" si="31"/>
        <v>122.18697384636252</v>
      </c>
    </row>
    <row r="182" spans="1:6" ht="12.75" customHeight="1" x14ac:dyDescent="0.2">
      <c r="A182" s="53">
        <v>3235</v>
      </c>
      <c r="B182" s="85" t="s">
        <v>408</v>
      </c>
      <c r="C182" s="50" t="s">
        <v>409</v>
      </c>
      <c r="D182" s="242">
        <v>4632636.17</v>
      </c>
      <c r="E182" s="242">
        <v>5834602.6600000001</v>
      </c>
      <c r="F182" s="52">
        <f t="shared" si="31"/>
        <v>125.94562676395111</v>
      </c>
    </row>
    <row r="183" spans="1:6" ht="12.75" customHeight="1" x14ac:dyDescent="0.2">
      <c r="A183" s="53">
        <v>3236</v>
      </c>
      <c r="B183" s="85" t="s">
        <v>410</v>
      </c>
      <c r="C183" s="50" t="s">
        <v>411</v>
      </c>
      <c r="D183" s="242">
        <v>1966941.03</v>
      </c>
      <c r="E183" s="242">
        <v>2203901.37</v>
      </c>
      <c r="F183" s="52">
        <f t="shared" si="31"/>
        <v>112.04715018833076</v>
      </c>
    </row>
    <row r="184" spans="1:6" ht="12.75" customHeight="1" x14ac:dyDescent="0.2">
      <c r="A184" s="53">
        <v>3237</v>
      </c>
      <c r="B184" s="85" t="s">
        <v>412</v>
      </c>
      <c r="C184" s="50" t="s">
        <v>413</v>
      </c>
      <c r="D184" s="242">
        <v>2960986.56</v>
      </c>
      <c r="E184" s="242">
        <v>4816907.1399999997</v>
      </c>
      <c r="F184" s="52">
        <f t="shared" si="31"/>
        <v>162.67912881036511</v>
      </c>
    </row>
    <row r="185" spans="1:6" ht="12.75" customHeight="1" x14ac:dyDescent="0.2">
      <c r="A185" s="53">
        <v>3238</v>
      </c>
      <c r="B185" s="85" t="s">
        <v>414</v>
      </c>
      <c r="C185" s="50" t="s">
        <v>415</v>
      </c>
      <c r="D185" s="242">
        <v>946867.96</v>
      </c>
      <c r="E185" s="242">
        <v>994068.22</v>
      </c>
      <c r="F185" s="52">
        <f t="shared" si="31"/>
        <v>104.98488300311692</v>
      </c>
    </row>
    <row r="186" spans="1:6" ht="12.75" customHeight="1" x14ac:dyDescent="0.2">
      <c r="A186" s="53">
        <v>3239</v>
      </c>
      <c r="B186" s="85" t="s">
        <v>416</v>
      </c>
      <c r="C186" s="50" t="s">
        <v>417</v>
      </c>
      <c r="D186" s="242">
        <v>2019249.46</v>
      </c>
      <c r="E186" s="242">
        <v>2253722.98</v>
      </c>
      <c r="F186" s="52">
        <f t="shared" si="31"/>
        <v>111.61191445855331</v>
      </c>
    </row>
    <row r="187" spans="1:6" ht="12.75" customHeight="1" x14ac:dyDescent="0.2">
      <c r="A187" s="53">
        <v>324</v>
      </c>
      <c r="B187" s="85" t="s">
        <v>418</v>
      </c>
      <c r="C187" s="50" t="s">
        <v>419</v>
      </c>
      <c r="D187" s="242">
        <v>268855.45</v>
      </c>
      <c r="E187" s="242">
        <v>281866.84000000003</v>
      </c>
      <c r="F187" s="52">
        <f t="shared" si="31"/>
        <v>104.8395485380713</v>
      </c>
    </row>
    <row r="188" spans="1:6" ht="12.75" customHeight="1" x14ac:dyDescent="0.2">
      <c r="A188" s="53">
        <v>329</v>
      </c>
      <c r="B188" s="85" t="s">
        <v>420</v>
      </c>
      <c r="C188" s="50" t="s">
        <v>421</v>
      </c>
      <c r="D188" s="51">
        <f t="shared" ref="D188:E188" si="43">SUM(D189:D195)</f>
        <v>3140165.25</v>
      </c>
      <c r="E188" s="51">
        <f t="shared" si="43"/>
        <v>3034084.41</v>
      </c>
      <c r="F188" s="52">
        <f t="shared" si="31"/>
        <v>96.62180708483416</v>
      </c>
    </row>
    <row r="189" spans="1:6" ht="12.75" customHeight="1" x14ac:dyDescent="0.2">
      <c r="A189" s="53">
        <v>3291</v>
      </c>
      <c r="B189" s="232" t="s">
        <v>422</v>
      </c>
      <c r="C189" s="50" t="s">
        <v>423</v>
      </c>
      <c r="D189" s="242">
        <v>165096.79999999999</v>
      </c>
      <c r="E189" s="242">
        <v>181400.41</v>
      </c>
      <c r="F189" s="52">
        <f t="shared" si="31"/>
        <v>109.87518231728298</v>
      </c>
    </row>
    <row r="190" spans="1:6" ht="12.75" customHeight="1" x14ac:dyDescent="0.2">
      <c r="A190" s="53">
        <v>3292</v>
      </c>
      <c r="B190" s="85" t="s">
        <v>424</v>
      </c>
      <c r="C190" s="50" t="s">
        <v>425</v>
      </c>
      <c r="D190" s="242">
        <v>362264.61</v>
      </c>
      <c r="E190" s="242">
        <v>366591.49</v>
      </c>
      <c r="F190" s="52">
        <f t="shared" si="31"/>
        <v>101.19439765314088</v>
      </c>
    </row>
    <row r="191" spans="1:6" ht="12.75" customHeight="1" x14ac:dyDescent="0.2">
      <c r="A191" s="53">
        <v>3293</v>
      </c>
      <c r="B191" s="85" t="s">
        <v>426</v>
      </c>
      <c r="C191" s="50" t="s">
        <v>427</v>
      </c>
      <c r="D191" s="242">
        <v>167005.09</v>
      </c>
      <c r="E191" s="242">
        <v>228030.74</v>
      </c>
      <c r="F191" s="52">
        <f t="shared" si="31"/>
        <v>136.54119164870963</v>
      </c>
    </row>
    <row r="192" spans="1:6" ht="12.75" customHeight="1" x14ac:dyDescent="0.2">
      <c r="A192" s="53">
        <v>3294</v>
      </c>
      <c r="B192" s="85" t="s">
        <v>428</v>
      </c>
      <c r="C192" s="50" t="s">
        <v>429</v>
      </c>
      <c r="D192" s="242">
        <v>68762.14</v>
      </c>
      <c r="E192" s="242">
        <v>79626.59</v>
      </c>
      <c r="F192" s="52">
        <f t="shared" si="31"/>
        <v>115.80004636272227</v>
      </c>
    </row>
    <row r="193" spans="1:6" ht="12.75" customHeight="1" x14ac:dyDescent="0.2">
      <c r="A193" s="53">
        <v>3295</v>
      </c>
      <c r="B193" s="85" t="s">
        <v>430</v>
      </c>
      <c r="C193" s="50" t="s">
        <v>431</v>
      </c>
      <c r="D193" s="242">
        <v>287354.59999999998</v>
      </c>
      <c r="E193" s="242">
        <v>255929.34</v>
      </c>
      <c r="F193" s="52">
        <f t="shared" si="31"/>
        <v>89.063943991152399</v>
      </c>
    </row>
    <row r="194" spans="1:6" ht="12.75" customHeight="1" x14ac:dyDescent="0.2">
      <c r="A194" s="53" t="s">
        <v>432</v>
      </c>
      <c r="B194" s="85" t="s">
        <v>433</v>
      </c>
      <c r="C194" s="50" t="s">
        <v>432</v>
      </c>
      <c r="D194" s="242">
        <v>409382.29</v>
      </c>
      <c r="E194" s="242">
        <v>120267.21</v>
      </c>
      <c r="F194" s="52">
        <f t="shared" si="31"/>
        <v>29.377726623201024</v>
      </c>
    </row>
    <row r="195" spans="1:6" ht="12.75" customHeight="1" x14ac:dyDescent="0.2">
      <c r="A195" s="53">
        <v>3299</v>
      </c>
      <c r="B195" s="85" t="s">
        <v>434</v>
      </c>
      <c r="C195" s="50" t="s">
        <v>435</v>
      </c>
      <c r="D195" s="242">
        <v>1680299.72</v>
      </c>
      <c r="E195" s="242">
        <v>1802238.63</v>
      </c>
      <c r="F195" s="52">
        <f t="shared" si="31"/>
        <v>107.2569737737027</v>
      </c>
    </row>
    <row r="196" spans="1:6" ht="12.75" customHeight="1" x14ac:dyDescent="0.2">
      <c r="A196" s="53">
        <v>34</v>
      </c>
      <c r="B196" s="232" t="s">
        <v>436</v>
      </c>
      <c r="C196" s="50" t="s">
        <v>437</v>
      </c>
      <c r="D196" s="51">
        <f t="shared" ref="D196:E196" si="44">D197+D202+D210</f>
        <v>1318405.48</v>
      </c>
      <c r="E196" s="51">
        <f t="shared" si="44"/>
        <v>724539.33000000007</v>
      </c>
      <c r="F196" s="52">
        <f t="shared" si="31"/>
        <v>54.95572803596054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197686.55</v>
      </c>
      <c r="E202" s="51">
        <f t="shared" si="46"/>
        <v>224890.87000000002</v>
      </c>
      <c r="F202" s="52">
        <f t="shared" si="31"/>
        <v>113.76134087018062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32461.33</v>
      </c>
      <c r="E204" s="242">
        <v>28371.599999999999</v>
      </c>
      <c r="F204" s="52">
        <f t="shared" si="31"/>
        <v>87.401224780377134</v>
      </c>
    </row>
    <row r="205" spans="1:6" ht="24" x14ac:dyDescent="0.2">
      <c r="A205" s="53">
        <v>3423</v>
      </c>
      <c r="B205" s="232" t="s">
        <v>454</v>
      </c>
      <c r="C205" s="50" t="s">
        <v>455</v>
      </c>
      <c r="D205" s="242">
        <v>165225.22</v>
      </c>
      <c r="E205" s="242">
        <v>164572.17000000001</v>
      </c>
      <c r="F205" s="52">
        <f t="shared" si="31"/>
        <v>99.604751623269138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31947.1</v>
      </c>
      <c r="F209" s="52" t="str">
        <f t="shared" si="31"/>
        <v>-</v>
      </c>
    </row>
    <row r="210" spans="1:6" ht="12.75" customHeight="1" x14ac:dyDescent="0.2">
      <c r="A210" s="53">
        <v>343</v>
      </c>
      <c r="B210" s="85" t="s">
        <v>464</v>
      </c>
      <c r="C210" s="50" t="s">
        <v>465</v>
      </c>
      <c r="D210" s="51">
        <f t="shared" ref="D210:E210" si="47">SUM(D211:D214)</f>
        <v>1120718.93</v>
      </c>
      <c r="E210" s="51">
        <f t="shared" si="47"/>
        <v>499648.46</v>
      </c>
      <c r="F210" s="52">
        <f t="shared" si="31"/>
        <v>44.58285183065481</v>
      </c>
    </row>
    <row r="211" spans="1:6" ht="12.75" customHeight="1" x14ac:dyDescent="0.2">
      <c r="A211" s="53">
        <v>3431</v>
      </c>
      <c r="B211" s="232" t="s">
        <v>466</v>
      </c>
      <c r="C211" s="50" t="s">
        <v>467</v>
      </c>
      <c r="D211" s="242">
        <v>158322.20000000001</v>
      </c>
      <c r="E211" s="242">
        <v>151361.37</v>
      </c>
      <c r="F211" s="52">
        <f t="shared" si="31"/>
        <v>95.603377163783719</v>
      </c>
    </row>
    <row r="212" spans="1:6" ht="12.75" customHeight="1" x14ac:dyDescent="0.2">
      <c r="A212" s="53">
        <v>3432</v>
      </c>
      <c r="B212" s="85" t="s">
        <v>468</v>
      </c>
      <c r="C212" s="50" t="s">
        <v>469</v>
      </c>
      <c r="D212" s="242">
        <v>4655.7700000000004</v>
      </c>
      <c r="E212" s="242">
        <v>1499.59</v>
      </c>
      <c r="F212" s="52">
        <f t="shared" si="31"/>
        <v>32.209280097599319</v>
      </c>
    </row>
    <row r="213" spans="1:6" ht="12.75" customHeight="1" x14ac:dyDescent="0.2">
      <c r="A213" s="53">
        <v>3433</v>
      </c>
      <c r="B213" s="85" t="s">
        <v>470</v>
      </c>
      <c r="C213" s="50" t="s">
        <v>471</v>
      </c>
      <c r="D213" s="242">
        <v>957012.71</v>
      </c>
      <c r="E213" s="242">
        <v>346148.09</v>
      </c>
      <c r="F213" s="52">
        <f t="shared" si="31"/>
        <v>36.169643974738861</v>
      </c>
    </row>
    <row r="214" spans="1:6" ht="12.75" customHeight="1" x14ac:dyDescent="0.2">
      <c r="A214" s="53">
        <v>3434</v>
      </c>
      <c r="B214" s="85" t="s">
        <v>472</v>
      </c>
      <c r="C214" s="50" t="s">
        <v>473</v>
      </c>
      <c r="D214" s="242">
        <v>728.25</v>
      </c>
      <c r="E214" s="242">
        <v>639.41</v>
      </c>
      <c r="F214" s="52">
        <f t="shared" si="31"/>
        <v>87.800892550635083</v>
      </c>
    </row>
    <row r="215" spans="1:6" ht="12.75" customHeight="1" x14ac:dyDescent="0.2">
      <c r="A215" s="53">
        <v>35</v>
      </c>
      <c r="B215" s="85" t="s">
        <v>474</v>
      </c>
      <c r="C215" s="50" t="s">
        <v>475</v>
      </c>
      <c r="D215" s="51">
        <f t="shared" ref="D215:E215" si="48">D216+D219+D223</f>
        <v>1201634.78</v>
      </c>
      <c r="E215" s="51">
        <f t="shared" si="48"/>
        <v>1095852.18</v>
      </c>
      <c r="F215" s="52">
        <f t="shared" si="31"/>
        <v>91.196776111956396</v>
      </c>
    </row>
    <row r="216" spans="1:6" ht="12.75" customHeight="1" x14ac:dyDescent="0.2">
      <c r="A216" s="53">
        <v>351</v>
      </c>
      <c r="B216" s="85" t="s">
        <v>476</v>
      </c>
      <c r="C216" s="50" t="s">
        <v>477</v>
      </c>
      <c r="D216" s="51">
        <f t="shared" ref="D216:E216" si="49">SUM(D217:D218)</f>
        <v>43496.24</v>
      </c>
      <c r="E216" s="51">
        <f t="shared" si="49"/>
        <v>47362.26</v>
      </c>
      <c r="F216" s="52">
        <f t="shared" si="31"/>
        <v>108.8881705637085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43496.24</v>
      </c>
      <c r="E218" s="242">
        <v>47362.26</v>
      </c>
      <c r="F218" s="52">
        <f t="shared" si="31"/>
        <v>108.8881705637085</v>
      </c>
    </row>
    <row r="219" spans="1:6" ht="24" x14ac:dyDescent="0.2">
      <c r="A219" s="53">
        <v>352</v>
      </c>
      <c r="B219" s="85" t="s">
        <v>482</v>
      </c>
      <c r="C219" s="50" t="s">
        <v>483</v>
      </c>
      <c r="D219" s="51">
        <f t="shared" ref="D219:E219" si="50">SUM(D220:D222)</f>
        <v>1034710.7</v>
      </c>
      <c r="E219" s="51">
        <f t="shared" si="50"/>
        <v>996279.52</v>
      </c>
      <c r="F219" s="52">
        <f t="shared" si="31"/>
        <v>96.28580433158757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178255.74</v>
      </c>
      <c r="E221" s="242">
        <v>213743.76</v>
      </c>
      <c r="F221" s="52">
        <f t="shared" si="31"/>
        <v>119.90848653737602</v>
      </c>
    </row>
    <row r="222" spans="1:6" ht="12.75" customHeight="1" x14ac:dyDescent="0.2">
      <c r="A222" s="53">
        <v>3523</v>
      </c>
      <c r="B222" s="85" t="s">
        <v>488</v>
      </c>
      <c r="C222" s="50" t="s">
        <v>489</v>
      </c>
      <c r="D222" s="242">
        <v>856454.96</v>
      </c>
      <c r="E222" s="242">
        <v>782535.76</v>
      </c>
      <c r="F222" s="52">
        <f t="shared" si="31"/>
        <v>91.369166686827299</v>
      </c>
    </row>
    <row r="223" spans="1:6" ht="24" x14ac:dyDescent="0.2">
      <c r="A223" s="53" t="s">
        <v>490</v>
      </c>
      <c r="B223" s="85" t="s">
        <v>491</v>
      </c>
      <c r="C223" s="50" t="s">
        <v>490</v>
      </c>
      <c r="D223" s="242">
        <v>123427.84</v>
      </c>
      <c r="E223" s="242">
        <v>52210.400000000001</v>
      </c>
      <c r="F223" s="52">
        <f t="shared" si="31"/>
        <v>42.300343261293406</v>
      </c>
    </row>
    <row r="224" spans="1:6" ht="24" x14ac:dyDescent="0.2">
      <c r="A224" s="53">
        <v>36</v>
      </c>
      <c r="B224" s="85" t="s">
        <v>492</v>
      </c>
      <c r="C224" s="50" t="s">
        <v>493</v>
      </c>
      <c r="D224" s="51">
        <f t="shared" ref="D224:E224" si="51">D225+D228+D231+D236+D240+D244+D247</f>
        <v>1293498.77</v>
      </c>
      <c r="E224" s="51">
        <f t="shared" si="51"/>
        <v>2205631.4200000004</v>
      </c>
      <c r="F224" s="52">
        <f t="shared" ref="F224:F235" si="52">IF(D224&lt;&gt;0,IF(E224/D224&gt;=100,"&gt;&gt;100",E224/D224*100),"-")</f>
        <v>170.51670022075092</v>
      </c>
    </row>
    <row r="225" spans="1:6" ht="12.75" customHeight="1" x14ac:dyDescent="0.2">
      <c r="A225" s="53">
        <v>361</v>
      </c>
      <c r="B225" s="85" t="s">
        <v>494</v>
      </c>
      <c r="C225" s="50" t="s">
        <v>495</v>
      </c>
      <c r="D225" s="51">
        <f t="shared" ref="D225:E225" si="53">SUM(D226:D227)</f>
        <v>0</v>
      </c>
      <c r="E225" s="51">
        <f t="shared" si="53"/>
        <v>32907.06</v>
      </c>
      <c r="F225" s="52" t="str">
        <f t="shared" si="52"/>
        <v>-</v>
      </c>
    </row>
    <row r="226" spans="1:6" ht="12.75" customHeight="1" x14ac:dyDescent="0.2">
      <c r="A226" s="53">
        <v>3611</v>
      </c>
      <c r="B226" s="85" t="s">
        <v>496</v>
      </c>
      <c r="C226" s="50" t="s">
        <v>497</v>
      </c>
      <c r="D226" s="242">
        <v>0</v>
      </c>
      <c r="E226" s="242">
        <v>32907.06</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76041.55</v>
      </c>
      <c r="E228" s="51">
        <f t="shared" si="54"/>
        <v>33059.24</v>
      </c>
      <c r="F228" s="52">
        <f t="shared" si="52"/>
        <v>43.475231633232092</v>
      </c>
    </row>
    <row r="229" spans="1:6" ht="12.75" customHeight="1" x14ac:dyDescent="0.2">
      <c r="A229" s="53">
        <v>3621</v>
      </c>
      <c r="B229" s="85" t="s">
        <v>502</v>
      </c>
      <c r="C229" s="50" t="s">
        <v>503</v>
      </c>
      <c r="D229" s="242">
        <v>76041.55</v>
      </c>
      <c r="E229" s="242">
        <v>33059.24</v>
      </c>
      <c r="F229" s="52">
        <f t="shared" si="52"/>
        <v>43.475231633232092</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637510.71</v>
      </c>
      <c r="E231" s="51">
        <f t="shared" si="55"/>
        <v>1907800.2</v>
      </c>
      <c r="F231" s="52">
        <f t="shared" si="52"/>
        <v>299.25774894040609</v>
      </c>
    </row>
    <row r="232" spans="1:6" ht="12.75" customHeight="1" x14ac:dyDescent="0.2">
      <c r="A232" s="53">
        <v>3631</v>
      </c>
      <c r="B232" s="85" t="s">
        <v>508</v>
      </c>
      <c r="C232" s="50" t="s">
        <v>509</v>
      </c>
      <c r="D232" s="242">
        <v>552929.86</v>
      </c>
      <c r="E232" s="242">
        <v>14895.04</v>
      </c>
      <c r="F232" s="52">
        <f t="shared" si="52"/>
        <v>2.6938389617807945</v>
      </c>
    </row>
    <row r="233" spans="1:6" ht="12.75" customHeight="1" x14ac:dyDescent="0.2">
      <c r="A233" s="53">
        <v>3632</v>
      </c>
      <c r="B233" s="85" t="s">
        <v>510</v>
      </c>
      <c r="C233" s="50" t="s">
        <v>511</v>
      </c>
      <c r="D233" s="242">
        <v>84580.85</v>
      </c>
      <c r="E233" s="242">
        <v>1892905.16</v>
      </c>
      <c r="F233" s="52">
        <f t="shared" si="52"/>
        <v>2237.9831368448054</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482505.72000000003</v>
      </c>
      <c r="E236" s="51">
        <f t="shared" si="56"/>
        <v>160414.22</v>
      </c>
      <c r="F236" s="52">
        <f t="shared" ref="F236:F239" si="57">IF(D236&lt;&gt;0,IF(E236/D236&gt;=100,"&gt;&gt;100",E236/D236*100),"-")</f>
        <v>33.246076336670157</v>
      </c>
    </row>
    <row r="237" spans="1:6" ht="12.75" customHeight="1" x14ac:dyDescent="0.2">
      <c r="A237" s="53" t="s">
        <v>518</v>
      </c>
      <c r="B237" s="85" t="s">
        <v>519</v>
      </c>
      <c r="C237" s="50" t="s">
        <v>518</v>
      </c>
      <c r="D237" s="242">
        <v>469233.44</v>
      </c>
      <c r="E237" s="242">
        <v>144108.22</v>
      </c>
      <c r="F237" s="52">
        <f t="shared" si="57"/>
        <v>30.711413065530881</v>
      </c>
    </row>
    <row r="238" spans="1:6" ht="12.75" customHeight="1" x14ac:dyDescent="0.2">
      <c r="A238" s="53" t="s">
        <v>520</v>
      </c>
      <c r="B238" s="85" t="s">
        <v>521</v>
      </c>
      <c r="C238" s="50" t="s">
        <v>520</v>
      </c>
      <c r="D238" s="242">
        <v>13272.28</v>
      </c>
      <c r="E238" s="242">
        <v>16306</v>
      </c>
      <c r="F238" s="52">
        <f t="shared" si="57"/>
        <v>122.8575647891696</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97440.79</v>
      </c>
      <c r="E244" s="51">
        <f t="shared" si="60"/>
        <v>71450.7</v>
      </c>
      <c r="F244" s="52">
        <f t="shared" ref="F244:F251" si="61">IF(D244&lt;&gt;0,IF(E244/D244&gt;=100,"&gt;&gt;100",E244/D244*100),"-")</f>
        <v>73.327299583675369</v>
      </c>
    </row>
    <row r="245" spans="1:6" ht="12.75" customHeight="1" x14ac:dyDescent="0.2">
      <c r="A245" s="53" t="s">
        <v>534</v>
      </c>
      <c r="B245" s="85" t="s">
        <v>535</v>
      </c>
      <c r="C245" s="50" t="s">
        <v>534</v>
      </c>
      <c r="D245" s="242">
        <v>97440.79</v>
      </c>
      <c r="E245" s="242">
        <v>71450.7</v>
      </c>
      <c r="F245" s="52">
        <f t="shared" si="61"/>
        <v>73.327299583675369</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4871698.05</v>
      </c>
      <c r="E252" s="51">
        <f t="shared" si="63"/>
        <v>5357281.24</v>
      </c>
      <c r="F252" s="52">
        <f t="shared" ref="F252:F258" si="64">IF(D252&lt;&gt;0,IF(E252/D252&gt;=100,"&gt;&gt;100",E252/D252*100),"-")</f>
        <v>109.96743199221881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4871698.05</v>
      </c>
      <c r="E259" s="51">
        <f t="shared" si="66"/>
        <v>5357281.24</v>
      </c>
      <c r="F259" s="52">
        <f t="shared" ref="F259:F262" si="67">IF(D259&lt;&gt;0,IF(E259/D259&gt;=100,"&gt;&gt;100",E259/D259*100),"-")</f>
        <v>109.96743199221881</v>
      </c>
    </row>
    <row r="260" spans="1:6" ht="12.75" customHeight="1" x14ac:dyDescent="0.2">
      <c r="A260" s="53">
        <v>3721</v>
      </c>
      <c r="B260" s="85" t="s">
        <v>560</v>
      </c>
      <c r="C260" s="50" t="s">
        <v>561</v>
      </c>
      <c r="D260" s="242">
        <v>392097.51</v>
      </c>
      <c r="E260" s="242">
        <v>507593.91</v>
      </c>
      <c r="F260" s="52">
        <f t="shared" si="67"/>
        <v>129.45604015694971</v>
      </c>
    </row>
    <row r="261" spans="1:6" ht="12.75" customHeight="1" x14ac:dyDescent="0.2">
      <c r="A261" s="53">
        <v>3722</v>
      </c>
      <c r="B261" s="85" t="s">
        <v>562</v>
      </c>
      <c r="C261" s="50" t="s">
        <v>563</v>
      </c>
      <c r="D261" s="242">
        <v>4479600.54</v>
      </c>
      <c r="E261" s="242">
        <v>4849687.33</v>
      </c>
      <c r="F261" s="52">
        <f t="shared" si="67"/>
        <v>108.26160249547607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3092601.19</v>
      </c>
      <c r="E263" s="51">
        <f t="shared" si="68"/>
        <v>1619445</v>
      </c>
      <c r="F263" s="52">
        <f t="shared" ref="F263:F267" si="69">IF(D263&lt;&gt;0,IF(E263/D263&gt;=100,"&gt;&gt;100",E263/D263*100),"-")</f>
        <v>52.365141850055366</v>
      </c>
    </row>
    <row r="264" spans="1:6" ht="12.75" customHeight="1" x14ac:dyDescent="0.2">
      <c r="A264" s="53">
        <v>381</v>
      </c>
      <c r="B264" s="85" t="s">
        <v>568</v>
      </c>
      <c r="C264" s="50" t="s">
        <v>569</v>
      </c>
      <c r="D264" s="51">
        <f t="shared" ref="D264:E264" si="70">SUM(D265:D267)</f>
        <v>1234539.8400000001</v>
      </c>
      <c r="E264" s="51">
        <f t="shared" si="70"/>
        <v>1577463.71</v>
      </c>
      <c r="F264" s="52">
        <f t="shared" si="69"/>
        <v>127.77746484066483</v>
      </c>
    </row>
    <row r="265" spans="1:6" ht="12.75" customHeight="1" x14ac:dyDescent="0.2">
      <c r="A265" s="53">
        <v>3811</v>
      </c>
      <c r="B265" s="85" t="s">
        <v>570</v>
      </c>
      <c r="C265" s="50" t="s">
        <v>571</v>
      </c>
      <c r="D265" s="242">
        <v>1147942.3500000001</v>
      </c>
      <c r="E265" s="242">
        <v>1440793.14</v>
      </c>
      <c r="F265" s="52">
        <f t="shared" si="69"/>
        <v>125.51093179897055</v>
      </c>
    </row>
    <row r="266" spans="1:6" ht="12.75" customHeight="1" x14ac:dyDescent="0.2">
      <c r="A266" s="53">
        <v>3812</v>
      </c>
      <c r="B266" s="85" t="s">
        <v>572</v>
      </c>
      <c r="C266" s="50" t="s">
        <v>573</v>
      </c>
      <c r="D266" s="242">
        <v>976.52</v>
      </c>
      <c r="E266" s="242">
        <v>29851.81</v>
      </c>
      <c r="F266" s="52">
        <f t="shared" si="69"/>
        <v>3056.958382828821</v>
      </c>
    </row>
    <row r="267" spans="1:6" ht="12.75" customHeight="1" x14ac:dyDescent="0.2">
      <c r="A267" s="53" t="s">
        <v>574</v>
      </c>
      <c r="B267" s="85" t="s">
        <v>575</v>
      </c>
      <c r="C267" s="50" t="s">
        <v>574</v>
      </c>
      <c r="D267" s="242">
        <v>85620.97</v>
      </c>
      <c r="E267" s="242">
        <v>106818.76</v>
      </c>
      <c r="F267" s="52">
        <f t="shared" si="69"/>
        <v>124.75770830440251</v>
      </c>
    </row>
    <row r="268" spans="1:6" ht="12.75" customHeight="1" x14ac:dyDescent="0.2">
      <c r="A268" s="53">
        <v>382</v>
      </c>
      <c r="B268" s="86" t="s">
        <v>576</v>
      </c>
      <c r="C268" s="50" t="s">
        <v>577</v>
      </c>
      <c r="D268" s="51">
        <f t="shared" ref="D268:E268" si="71">SUM(D269:D272)</f>
        <v>53484.639999999999</v>
      </c>
      <c r="E268" s="51">
        <f t="shared" si="71"/>
        <v>16874.810000000001</v>
      </c>
      <c r="F268" s="52">
        <f t="shared" ref="F268:F272" si="72">IF(D268&lt;&gt;0,IF(E268/D268&gt;=100,"&gt;&gt;100",E268/D268*100),"-")</f>
        <v>31.550759246019044</v>
      </c>
    </row>
    <row r="269" spans="1:6" ht="12.75" customHeight="1" x14ac:dyDescent="0.2">
      <c r="A269" s="53">
        <v>3821</v>
      </c>
      <c r="B269" s="85" t="s">
        <v>578</v>
      </c>
      <c r="C269" s="50" t="s">
        <v>579</v>
      </c>
      <c r="D269" s="242">
        <v>53484.639999999999</v>
      </c>
      <c r="E269" s="242">
        <v>16874.810000000001</v>
      </c>
      <c r="F269" s="52">
        <f t="shared" si="72"/>
        <v>31.550759246019044</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1791304.43</v>
      </c>
      <c r="E273" s="51">
        <f t="shared" si="73"/>
        <v>25106.48</v>
      </c>
      <c r="F273" s="52">
        <f t="shared" ref="F273:F284" si="74">IF(D273&lt;&gt;0,IF(E273/D273&gt;=100,"&gt;&gt;100",E273/D273*100),"-")</f>
        <v>1.4015752755102604</v>
      </c>
    </row>
    <row r="274" spans="1:6" ht="12.75" customHeight="1" x14ac:dyDescent="0.2">
      <c r="A274" s="53">
        <v>3831</v>
      </c>
      <c r="B274" s="85" t="s">
        <v>588</v>
      </c>
      <c r="C274" s="50" t="s">
        <v>589</v>
      </c>
      <c r="D274" s="242">
        <v>1788068.51</v>
      </c>
      <c r="E274" s="242">
        <v>24136.48</v>
      </c>
      <c r="F274" s="52">
        <f t="shared" si="74"/>
        <v>1.3498632667044732</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3235.92</v>
      </c>
      <c r="E277" s="242">
        <v>0</v>
      </c>
      <c r="F277" s="52">
        <f t="shared" si="74"/>
        <v>0</v>
      </c>
    </row>
    <row r="278" spans="1:6" ht="12.75" customHeight="1" x14ac:dyDescent="0.2">
      <c r="A278" s="53" t="s">
        <v>596</v>
      </c>
      <c r="B278" s="85" t="s">
        <v>344</v>
      </c>
      <c r="C278" s="50" t="s">
        <v>596</v>
      </c>
      <c r="D278" s="242">
        <v>0</v>
      </c>
      <c r="E278" s="242">
        <v>970</v>
      </c>
      <c r="F278" s="52" t="str">
        <f t="shared" si="74"/>
        <v>-</v>
      </c>
    </row>
    <row r="279" spans="1:6" ht="12.75" customHeight="1" x14ac:dyDescent="0.2">
      <c r="A279" s="53">
        <v>386</v>
      </c>
      <c r="B279" s="86" t="s">
        <v>597</v>
      </c>
      <c r="C279" s="50" t="s">
        <v>598</v>
      </c>
      <c r="D279" s="51">
        <f t="shared" ref="D279:E279" si="75">SUM(D280:D284)</f>
        <v>13272.28</v>
      </c>
      <c r="E279" s="51">
        <f t="shared" si="75"/>
        <v>0</v>
      </c>
      <c r="F279" s="52">
        <f t="shared" si="74"/>
        <v>0</v>
      </c>
    </row>
    <row r="280" spans="1:6" ht="24" x14ac:dyDescent="0.2">
      <c r="A280" s="53">
        <v>3861</v>
      </c>
      <c r="B280" s="85" t="s">
        <v>599</v>
      </c>
      <c r="C280" s="50" t="s">
        <v>600</v>
      </c>
      <c r="D280" s="242">
        <v>13272.28</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2224.8200000000002</v>
      </c>
      <c r="E285" s="242">
        <v>3372.11</v>
      </c>
      <c r="F285" s="52">
        <f t="shared" ref="F285:F296" si="76">IF(D285&lt;&gt;0,IF(E285/D285&gt;=100,"&gt;&gt;100",E285/D285*100),"-")</f>
        <v>151.56776728004962</v>
      </c>
    </row>
    <row r="286" spans="1:6" ht="12.75" customHeight="1" x14ac:dyDescent="0.2">
      <c r="A286" s="53" t="s">
        <v>609</v>
      </c>
      <c r="B286" s="85" t="s">
        <v>612</v>
      </c>
      <c r="C286" s="50" t="s">
        <v>613</v>
      </c>
      <c r="D286" s="242">
        <v>3372.11</v>
      </c>
      <c r="E286" s="242">
        <v>4756.1899999999996</v>
      </c>
      <c r="F286" s="52">
        <f t="shared" si="76"/>
        <v>141.04492439451855</v>
      </c>
    </row>
    <row r="287" spans="1:6" ht="12.75" customHeight="1" x14ac:dyDescent="0.2">
      <c r="A287" s="53" t="s">
        <v>609</v>
      </c>
      <c r="B287" s="85" t="s">
        <v>614</v>
      </c>
      <c r="C287" s="50" t="s">
        <v>615</v>
      </c>
      <c r="D287" s="51">
        <f t="shared" ref="D287:E287" si="77">IF(D286&gt;=D285,D286-D285,0)</f>
        <v>1147.29</v>
      </c>
      <c r="E287" s="51">
        <f t="shared" si="77"/>
        <v>1384.0799999999995</v>
      </c>
      <c r="F287" s="52">
        <f t="shared" si="76"/>
        <v>120.63907120257298</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200238534.81000003</v>
      </c>
      <c r="E289" s="51">
        <f t="shared" si="79"/>
        <v>227416905.60999998</v>
      </c>
      <c r="F289" s="52">
        <f t="shared" si="76"/>
        <v>113.57299723841298</v>
      </c>
    </row>
    <row r="290" spans="1:6" ht="12.75" customHeight="1" x14ac:dyDescent="0.2">
      <c r="A290" s="53" t="s">
        <v>609</v>
      </c>
      <c r="B290" s="85" t="s">
        <v>620</v>
      </c>
      <c r="C290" s="50" t="s">
        <v>621</v>
      </c>
      <c r="D290" s="51">
        <f>IF(D6&gt;=D289,D6-D289,0)</f>
        <v>21616965.389999926</v>
      </c>
      <c r="E290" s="51">
        <f>IF(E6&gt;=E289,E6-E289,0)</f>
        <v>34758482.540000021</v>
      </c>
      <c r="F290" s="52">
        <f t="shared" si="76"/>
        <v>160.79260855031669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34778210.649999999</v>
      </c>
      <c r="E293" s="242">
        <v>42405094.140000001</v>
      </c>
      <c r="F293" s="52">
        <f t="shared" si="76"/>
        <v>121.93006295451833</v>
      </c>
    </row>
    <row r="294" spans="1:6" ht="12.75" customHeight="1" x14ac:dyDescent="0.2">
      <c r="A294" s="53">
        <v>96</v>
      </c>
      <c r="B294" s="85" t="s">
        <v>628</v>
      </c>
      <c r="C294" s="50" t="s">
        <v>629</v>
      </c>
      <c r="D294" s="242">
        <v>10539175.49</v>
      </c>
      <c r="E294" s="242">
        <v>8170627.9000000004</v>
      </c>
      <c r="F294" s="52">
        <f t="shared" si="76"/>
        <v>77.526253431804278</v>
      </c>
    </row>
    <row r="295" spans="1:6" ht="24" x14ac:dyDescent="0.2">
      <c r="A295" s="53">
        <v>9661</v>
      </c>
      <c r="B295" s="85" t="s">
        <v>630</v>
      </c>
      <c r="C295" s="50" t="s">
        <v>631</v>
      </c>
      <c r="D295" s="242">
        <v>3047635.24</v>
      </c>
      <c r="E295" s="242">
        <v>1596416.84</v>
      </c>
      <c r="F295" s="52">
        <f t="shared" si="76"/>
        <v>52.382149249593269</v>
      </c>
    </row>
    <row r="296" spans="1:6" ht="12.75" customHeight="1" x14ac:dyDescent="0.2">
      <c r="A296" s="55" t="s">
        <v>632</v>
      </c>
      <c r="B296" s="233" t="s">
        <v>633</v>
      </c>
      <c r="C296" s="56" t="s">
        <v>632</v>
      </c>
      <c r="D296" s="243">
        <v>6258220.5800000001</v>
      </c>
      <c r="E296" s="243">
        <v>4695975.53</v>
      </c>
      <c r="F296" s="57">
        <f t="shared" si="76"/>
        <v>75.03691296863812</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75120.87</v>
      </c>
      <c r="E298" s="51">
        <f t="shared" si="80"/>
        <v>38812.15</v>
      </c>
      <c r="F298" s="52">
        <f t="shared" ref="F298:F418" si="81">IF(D298&lt;&gt;0,IF(E298/D298&gt;=100,"&gt;&gt;100",E298/D298*100),"-")</f>
        <v>51.666267975863434</v>
      </c>
    </row>
    <row r="299" spans="1:6" ht="12.75" customHeight="1" x14ac:dyDescent="0.2">
      <c r="A299" s="53">
        <v>71</v>
      </c>
      <c r="B299" s="85" t="s">
        <v>637</v>
      </c>
      <c r="C299" s="50" t="s">
        <v>638</v>
      </c>
      <c r="D299" s="51">
        <f t="shared" ref="D299:E299" si="82">D300+D304</f>
        <v>514.09</v>
      </c>
      <c r="E299" s="51">
        <f t="shared" si="82"/>
        <v>199.24</v>
      </c>
      <c r="F299" s="52">
        <f t="shared" si="81"/>
        <v>38.755859868894547</v>
      </c>
    </row>
    <row r="300" spans="1:6" ht="24" x14ac:dyDescent="0.2">
      <c r="A300" s="53">
        <v>711</v>
      </c>
      <c r="B300" s="85" t="s">
        <v>639</v>
      </c>
      <c r="C300" s="50" t="s">
        <v>640</v>
      </c>
      <c r="D300" s="51">
        <f t="shared" ref="D300:E300" si="83">SUM(D301:D303)</f>
        <v>514.09</v>
      </c>
      <c r="E300" s="51">
        <f t="shared" si="83"/>
        <v>199.24</v>
      </c>
      <c r="F300" s="52">
        <f t="shared" si="81"/>
        <v>38.755859868894547</v>
      </c>
    </row>
    <row r="301" spans="1:6" ht="12.75" customHeight="1" x14ac:dyDescent="0.2">
      <c r="A301" s="53">
        <v>7111</v>
      </c>
      <c r="B301" s="85" t="s">
        <v>641</v>
      </c>
      <c r="C301" s="50" t="s">
        <v>642</v>
      </c>
      <c r="D301" s="242">
        <v>514.09</v>
      </c>
      <c r="E301" s="242">
        <v>199.24</v>
      </c>
      <c r="F301" s="52">
        <f t="shared" si="81"/>
        <v>38.755859868894547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74606.78</v>
      </c>
      <c r="E311" s="51">
        <f t="shared" si="85"/>
        <v>38612.910000000003</v>
      </c>
      <c r="F311" s="52">
        <f t="shared" si="81"/>
        <v>51.75522921643315</v>
      </c>
    </row>
    <row r="312" spans="1:6" ht="12.75" customHeight="1" x14ac:dyDescent="0.2">
      <c r="A312" s="53">
        <v>721</v>
      </c>
      <c r="B312" s="85" t="s">
        <v>663</v>
      </c>
      <c r="C312" s="50" t="s">
        <v>664</v>
      </c>
      <c r="D312" s="51">
        <f t="shared" ref="D312:E312" si="86">SUM(D313:D316)</f>
        <v>34590.36</v>
      </c>
      <c r="E312" s="51">
        <f t="shared" si="86"/>
        <v>9346.1200000000008</v>
      </c>
      <c r="F312" s="52">
        <f t="shared" si="81"/>
        <v>27.019435472773338</v>
      </c>
    </row>
    <row r="313" spans="1:6" ht="12.75" customHeight="1" x14ac:dyDescent="0.2">
      <c r="A313" s="53">
        <v>7211</v>
      </c>
      <c r="B313" s="85" t="s">
        <v>665</v>
      </c>
      <c r="C313" s="50" t="s">
        <v>666</v>
      </c>
      <c r="D313" s="242">
        <v>34590.36</v>
      </c>
      <c r="E313" s="242">
        <v>9346.1200000000008</v>
      </c>
      <c r="F313" s="52">
        <f t="shared" si="81"/>
        <v>27.019435472773338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27332.5</v>
      </c>
      <c r="E317" s="51">
        <f t="shared" si="87"/>
        <v>13320.45</v>
      </c>
      <c r="F317" s="52">
        <f t="shared" si="81"/>
        <v>48.73483947681332</v>
      </c>
    </row>
    <row r="318" spans="1:6" ht="12.75" customHeight="1" x14ac:dyDescent="0.2">
      <c r="A318" s="53">
        <v>7221</v>
      </c>
      <c r="B318" s="85" t="s">
        <v>675</v>
      </c>
      <c r="C318" s="50" t="s">
        <v>676</v>
      </c>
      <c r="D318" s="242">
        <v>1029.6199999999999</v>
      </c>
      <c r="E318" s="242">
        <v>1774.36</v>
      </c>
      <c r="F318" s="52">
        <f t="shared" si="81"/>
        <v>172.33153979137936</v>
      </c>
    </row>
    <row r="319" spans="1:6" ht="12.75" customHeight="1" x14ac:dyDescent="0.2">
      <c r="A319" s="53">
        <v>7222</v>
      </c>
      <c r="B319" s="85" t="s">
        <v>677</v>
      </c>
      <c r="C319" s="50" t="s">
        <v>678</v>
      </c>
      <c r="D319" s="242">
        <v>46.32</v>
      </c>
      <c r="E319" s="242">
        <v>120.28</v>
      </c>
      <c r="F319" s="52">
        <f t="shared" si="81"/>
        <v>259.67184801381694</v>
      </c>
    </row>
    <row r="320" spans="1:6" ht="12.75" customHeight="1" x14ac:dyDescent="0.2">
      <c r="A320" s="53">
        <v>7223</v>
      </c>
      <c r="B320" s="85" t="s">
        <v>679</v>
      </c>
      <c r="C320" s="50" t="s">
        <v>680</v>
      </c>
      <c r="D320" s="242">
        <v>5474.82</v>
      </c>
      <c r="E320" s="242">
        <v>5474.81</v>
      </c>
      <c r="F320" s="52">
        <f t="shared" si="81"/>
        <v>99.999817345593115</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20781.740000000002</v>
      </c>
      <c r="E324" s="242">
        <v>5951</v>
      </c>
      <c r="F324" s="52">
        <f t="shared" si="81"/>
        <v>28.635715777408432</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8303.4</v>
      </c>
      <c r="E326" s="51">
        <f t="shared" si="88"/>
        <v>6006.25</v>
      </c>
      <c r="F326" s="52">
        <f t="shared" si="81"/>
        <v>72.334826697497405</v>
      </c>
    </row>
    <row r="327" spans="1:6" ht="12.75" customHeight="1" x14ac:dyDescent="0.2">
      <c r="A327" s="53">
        <v>7231</v>
      </c>
      <c r="B327" s="85" t="s">
        <v>693</v>
      </c>
      <c r="C327" s="50" t="s">
        <v>694</v>
      </c>
      <c r="D327" s="242">
        <v>8303.4</v>
      </c>
      <c r="E327" s="242">
        <v>6006.25</v>
      </c>
      <c r="F327" s="52">
        <f t="shared" si="81"/>
        <v>72.334826697497405</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4380.5200000000004</v>
      </c>
      <c r="E336" s="51">
        <f t="shared" si="90"/>
        <v>9940.09</v>
      </c>
      <c r="F336" s="52">
        <f t="shared" si="81"/>
        <v>226.91575429401075</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4380.5200000000004</v>
      </c>
      <c r="E338" s="242">
        <v>9940.09</v>
      </c>
      <c r="F338" s="52">
        <f t="shared" si="81"/>
        <v>226.91575429401075</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24551359.489999998</v>
      </c>
      <c r="E350" s="51">
        <f t="shared" si="95"/>
        <v>28110543.490000002</v>
      </c>
      <c r="F350" s="52">
        <f t="shared" si="81"/>
        <v>114.49689171571005</v>
      </c>
    </row>
    <row r="351" spans="1:6" ht="12.75" customHeight="1" x14ac:dyDescent="0.2">
      <c r="A351" s="53">
        <v>41</v>
      </c>
      <c r="B351" s="85" t="s">
        <v>741</v>
      </c>
      <c r="C351" s="50" t="s">
        <v>742</v>
      </c>
      <c r="D351" s="51">
        <f t="shared" ref="D351:E351" si="96">D352+D356</f>
        <v>1430678.1099999999</v>
      </c>
      <c r="E351" s="51">
        <f t="shared" si="96"/>
        <v>4139381.78</v>
      </c>
      <c r="F351" s="52">
        <f t="shared" si="81"/>
        <v>289.33005622068271</v>
      </c>
    </row>
    <row r="352" spans="1:6" ht="12.75" customHeight="1" x14ac:dyDescent="0.2">
      <c r="A352" s="53">
        <v>411</v>
      </c>
      <c r="B352" s="85" t="s">
        <v>743</v>
      </c>
      <c r="C352" s="50" t="s">
        <v>744</v>
      </c>
      <c r="D352" s="51">
        <f t="shared" ref="D352:E352" si="97">SUM(D353:D355)</f>
        <v>40197.21</v>
      </c>
      <c r="E352" s="51">
        <f t="shared" si="97"/>
        <v>67880.820000000007</v>
      </c>
      <c r="F352" s="52">
        <f t="shared" si="81"/>
        <v>168.86948124011593</v>
      </c>
    </row>
    <row r="353" spans="1:6" ht="12.75" customHeight="1" x14ac:dyDescent="0.2">
      <c r="A353" s="53">
        <v>4111</v>
      </c>
      <c r="B353" s="85" t="s">
        <v>641</v>
      </c>
      <c r="C353" s="50" t="s">
        <v>745</v>
      </c>
      <c r="D353" s="242">
        <v>40197.21</v>
      </c>
      <c r="E353" s="242">
        <v>67880.820000000007</v>
      </c>
      <c r="F353" s="52">
        <f t="shared" si="81"/>
        <v>168.86948124011593</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1390480.9</v>
      </c>
      <c r="E356" s="51">
        <f t="shared" si="98"/>
        <v>4071500.96</v>
      </c>
      <c r="F356" s="52">
        <f t="shared" si="81"/>
        <v>292.81243345377851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40451.22</v>
      </c>
      <c r="E359" s="242">
        <v>63289.86</v>
      </c>
      <c r="F359" s="52">
        <f t="shared" si="81"/>
        <v>156.45970628327154</v>
      </c>
    </row>
    <row r="360" spans="1:6" ht="12.75" customHeight="1" x14ac:dyDescent="0.2">
      <c r="A360" s="53">
        <v>4124</v>
      </c>
      <c r="B360" s="85" t="s">
        <v>655</v>
      </c>
      <c r="C360" s="50" t="s">
        <v>754</v>
      </c>
      <c r="D360" s="242">
        <v>1350029.68</v>
      </c>
      <c r="E360" s="242">
        <v>4008211.1</v>
      </c>
      <c r="F360" s="52">
        <f t="shared" si="81"/>
        <v>296.89799856844627</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17648016.280000001</v>
      </c>
      <c r="E363" s="51">
        <f t="shared" si="99"/>
        <v>18208365.690000001</v>
      </c>
      <c r="F363" s="52">
        <f t="shared" si="81"/>
        <v>103.1751410533037</v>
      </c>
    </row>
    <row r="364" spans="1:6" ht="12.75" customHeight="1" x14ac:dyDescent="0.2">
      <c r="A364" s="53">
        <v>421</v>
      </c>
      <c r="B364" s="85" t="s">
        <v>759</v>
      </c>
      <c r="C364" s="50" t="s">
        <v>760</v>
      </c>
      <c r="D364" s="51">
        <f t="shared" ref="D364:E364" si="100">SUM(D365:D368)</f>
        <v>10897144.65</v>
      </c>
      <c r="E364" s="51">
        <f t="shared" si="100"/>
        <v>1806793.9300000002</v>
      </c>
      <c r="F364" s="52">
        <f t="shared" si="81"/>
        <v>16.580434490240524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10889347.890000001</v>
      </c>
      <c r="E366" s="242">
        <v>1657331.61</v>
      </c>
      <c r="F366" s="52">
        <f t="shared" si="81"/>
        <v>15.219750776095372</v>
      </c>
    </row>
    <row r="367" spans="1:6" ht="12.75" customHeight="1" x14ac:dyDescent="0.2">
      <c r="A367" s="53">
        <v>4213</v>
      </c>
      <c r="B367" s="85" t="s">
        <v>669</v>
      </c>
      <c r="C367" s="50" t="s">
        <v>763</v>
      </c>
      <c r="D367" s="242">
        <v>6635.44</v>
      </c>
      <c r="E367" s="242">
        <v>123443.52</v>
      </c>
      <c r="F367" s="52">
        <f t="shared" si="81"/>
        <v>1860.3667578939755</v>
      </c>
    </row>
    <row r="368" spans="1:6" ht="12.75" customHeight="1" x14ac:dyDescent="0.2">
      <c r="A368" s="53">
        <v>4214</v>
      </c>
      <c r="B368" s="85" t="s">
        <v>671</v>
      </c>
      <c r="C368" s="50" t="s">
        <v>764</v>
      </c>
      <c r="D368" s="242">
        <v>1161.32</v>
      </c>
      <c r="E368" s="242">
        <v>26018.799999999999</v>
      </c>
      <c r="F368" s="52">
        <f t="shared" si="81"/>
        <v>2240.4505218199979</v>
      </c>
    </row>
    <row r="369" spans="1:6" ht="12.75" customHeight="1" x14ac:dyDescent="0.2">
      <c r="A369" s="53">
        <v>422</v>
      </c>
      <c r="B369" s="85" t="s">
        <v>765</v>
      </c>
      <c r="C369" s="50" t="s">
        <v>766</v>
      </c>
      <c r="D369" s="51">
        <f t="shared" ref="D369:E369" si="101">SUM(D370:D377)</f>
        <v>6100743.4900000002</v>
      </c>
      <c r="E369" s="51">
        <f t="shared" si="101"/>
        <v>15025249.640000001</v>
      </c>
      <c r="F369" s="52">
        <f t="shared" si="81"/>
        <v>246.28554969781234</v>
      </c>
    </row>
    <row r="370" spans="1:6" ht="12.75" customHeight="1" x14ac:dyDescent="0.2">
      <c r="A370" s="53">
        <v>4221</v>
      </c>
      <c r="B370" s="85" t="s">
        <v>675</v>
      </c>
      <c r="C370" s="50" t="s">
        <v>767</v>
      </c>
      <c r="D370" s="242">
        <v>1455568.67</v>
      </c>
      <c r="E370" s="242">
        <v>3830844.16</v>
      </c>
      <c r="F370" s="52">
        <f t="shared" si="81"/>
        <v>263.18539543723489</v>
      </c>
    </row>
    <row r="371" spans="1:6" ht="12.75" customHeight="1" x14ac:dyDescent="0.2">
      <c r="A371" s="53">
        <v>4222</v>
      </c>
      <c r="B371" s="85" t="s">
        <v>768</v>
      </c>
      <c r="C371" s="50" t="s">
        <v>769</v>
      </c>
      <c r="D371" s="242">
        <v>56303.7</v>
      </c>
      <c r="E371" s="242">
        <v>99344.81</v>
      </c>
      <c r="F371" s="52">
        <f t="shared" si="81"/>
        <v>176.44454982532233</v>
      </c>
    </row>
    <row r="372" spans="1:6" ht="12.75" customHeight="1" x14ac:dyDescent="0.2">
      <c r="A372" s="53">
        <v>4223</v>
      </c>
      <c r="B372" s="85" t="s">
        <v>679</v>
      </c>
      <c r="C372" s="50" t="s">
        <v>770</v>
      </c>
      <c r="D372" s="242">
        <v>73186.070000000007</v>
      </c>
      <c r="E372" s="242">
        <v>474647.46</v>
      </c>
      <c r="F372" s="52">
        <f t="shared" si="81"/>
        <v>648.5489110154432</v>
      </c>
    </row>
    <row r="373" spans="1:6" ht="12.75" customHeight="1" x14ac:dyDescent="0.2">
      <c r="A373" s="53">
        <v>4224</v>
      </c>
      <c r="B373" s="85" t="s">
        <v>681</v>
      </c>
      <c r="C373" s="50" t="s">
        <v>771</v>
      </c>
      <c r="D373" s="242">
        <v>3760636.61</v>
      </c>
      <c r="E373" s="242">
        <v>7662555.6299999999</v>
      </c>
      <c r="F373" s="52">
        <f t="shared" si="81"/>
        <v>203.75687482338262</v>
      </c>
    </row>
    <row r="374" spans="1:6" ht="12.75" customHeight="1" x14ac:dyDescent="0.2">
      <c r="A374" s="53">
        <v>4225</v>
      </c>
      <c r="B374" s="85" t="s">
        <v>683</v>
      </c>
      <c r="C374" s="50" t="s">
        <v>772</v>
      </c>
      <c r="D374" s="242">
        <v>5317.03</v>
      </c>
      <c r="E374" s="242">
        <v>177450.13</v>
      </c>
      <c r="F374" s="52">
        <f t="shared" si="81"/>
        <v>3337.3919274482182</v>
      </c>
    </row>
    <row r="375" spans="1:6" ht="12.75" customHeight="1" x14ac:dyDescent="0.2">
      <c r="A375" s="53">
        <v>4226</v>
      </c>
      <c r="B375" s="85" t="s">
        <v>685</v>
      </c>
      <c r="C375" s="50" t="s">
        <v>773</v>
      </c>
      <c r="D375" s="242">
        <v>15229.69</v>
      </c>
      <c r="E375" s="242">
        <v>117107.02</v>
      </c>
      <c r="F375" s="52">
        <f t="shared" si="81"/>
        <v>768.93896067483979</v>
      </c>
    </row>
    <row r="376" spans="1:6" ht="12.75" customHeight="1" x14ac:dyDescent="0.2">
      <c r="A376" s="53">
        <v>4227</v>
      </c>
      <c r="B376" s="232" t="s">
        <v>687</v>
      </c>
      <c r="C376" s="50" t="s">
        <v>774</v>
      </c>
      <c r="D376" s="242">
        <v>734501.72</v>
      </c>
      <c r="E376" s="242">
        <v>2663300.4300000002</v>
      </c>
      <c r="F376" s="52">
        <f t="shared" si="81"/>
        <v>362.59961787427812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272322.88</v>
      </c>
      <c r="E378" s="51">
        <f t="shared" si="102"/>
        <v>693552.04</v>
      </c>
      <c r="F378" s="52">
        <f t="shared" si="81"/>
        <v>254.68004744955698</v>
      </c>
    </row>
    <row r="379" spans="1:6" ht="12.75" customHeight="1" x14ac:dyDescent="0.2">
      <c r="A379" s="53">
        <v>4231</v>
      </c>
      <c r="B379" s="85" t="s">
        <v>693</v>
      </c>
      <c r="C379" s="50" t="s">
        <v>778</v>
      </c>
      <c r="D379" s="242">
        <v>272322.88</v>
      </c>
      <c r="E379" s="242">
        <v>693552.04</v>
      </c>
      <c r="F379" s="52">
        <f t="shared" si="81"/>
        <v>254.68004744955698</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307882.5</v>
      </c>
      <c r="E383" s="51">
        <f t="shared" si="103"/>
        <v>285260.42</v>
      </c>
      <c r="F383" s="52">
        <f t="shared" si="81"/>
        <v>92.652365756416813</v>
      </c>
    </row>
    <row r="384" spans="1:6" ht="12.75" customHeight="1" x14ac:dyDescent="0.2">
      <c r="A384" s="53">
        <v>4241</v>
      </c>
      <c r="B384" s="85" t="s">
        <v>784</v>
      </c>
      <c r="C384" s="50" t="s">
        <v>785</v>
      </c>
      <c r="D384" s="242">
        <v>306542</v>
      </c>
      <c r="E384" s="242">
        <v>277589.76000000001</v>
      </c>
      <c r="F384" s="52">
        <f t="shared" si="81"/>
        <v>90.555212662538906</v>
      </c>
    </row>
    <row r="385" spans="1:6" ht="12.75" customHeight="1" x14ac:dyDescent="0.2">
      <c r="A385" s="53">
        <v>4242</v>
      </c>
      <c r="B385" s="85" t="s">
        <v>705</v>
      </c>
      <c r="C385" s="50" t="s">
        <v>786</v>
      </c>
      <c r="D385" s="242">
        <v>1340.5</v>
      </c>
      <c r="E385" s="242">
        <v>7670.66</v>
      </c>
      <c r="F385" s="52">
        <f t="shared" si="81"/>
        <v>572.22379709063785</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1753.56</v>
      </c>
      <c r="F388" s="52" t="str">
        <f t="shared" si="81"/>
        <v>-</v>
      </c>
    </row>
    <row r="389" spans="1:6" ht="12.75" customHeight="1" x14ac:dyDescent="0.2">
      <c r="A389" s="53">
        <v>4251</v>
      </c>
      <c r="B389" s="85" t="s">
        <v>791</v>
      </c>
      <c r="C389" s="50" t="s">
        <v>792</v>
      </c>
      <c r="D389" s="242">
        <v>0</v>
      </c>
      <c r="E389" s="242">
        <v>853.56</v>
      </c>
      <c r="F389" s="52" t="str">
        <f t="shared" si="81"/>
        <v>-</v>
      </c>
    </row>
    <row r="390" spans="1:6" ht="12.75" customHeight="1" x14ac:dyDescent="0.2">
      <c r="A390" s="53">
        <v>4252</v>
      </c>
      <c r="B390" s="85" t="s">
        <v>715</v>
      </c>
      <c r="C390" s="50" t="s">
        <v>793</v>
      </c>
      <c r="D390" s="242">
        <v>0</v>
      </c>
      <c r="E390" s="242">
        <v>900</v>
      </c>
      <c r="F390" s="52" t="str">
        <f t="shared" si="81"/>
        <v>-</v>
      </c>
    </row>
    <row r="391" spans="1:6" ht="12.75" customHeight="1" x14ac:dyDescent="0.2">
      <c r="A391" s="53">
        <v>426</v>
      </c>
      <c r="B391" s="85" t="s">
        <v>794</v>
      </c>
      <c r="C391" s="50" t="s">
        <v>795</v>
      </c>
      <c r="D391" s="51">
        <f t="shared" ref="D391:E391" si="105">SUM(D392:D395)</f>
        <v>69922.759999999995</v>
      </c>
      <c r="E391" s="51">
        <f t="shared" si="105"/>
        <v>395756.1</v>
      </c>
      <c r="F391" s="52">
        <f t="shared" si="81"/>
        <v>565.99038710714512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69922.759999999995</v>
      </c>
      <c r="E393" s="242">
        <v>391743.6</v>
      </c>
      <c r="F393" s="52">
        <f t="shared" si="81"/>
        <v>560.25191225289154</v>
      </c>
    </row>
    <row r="394" spans="1:6" ht="12.75" customHeight="1" x14ac:dyDescent="0.2">
      <c r="A394" s="53">
        <v>4263</v>
      </c>
      <c r="B394" s="85" t="s">
        <v>723</v>
      </c>
      <c r="C394" s="50" t="s">
        <v>798</v>
      </c>
      <c r="D394" s="242">
        <v>0</v>
      </c>
      <c r="E394" s="242">
        <v>4012.5</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1484.84</v>
      </c>
      <c r="E396" s="51">
        <f t="shared" si="106"/>
        <v>0</v>
      </c>
      <c r="F396" s="52">
        <f t="shared" si="81"/>
        <v>0</v>
      </c>
    </row>
    <row r="397" spans="1:6" ht="12.75" customHeight="1" x14ac:dyDescent="0.2">
      <c r="A397" s="53">
        <v>431</v>
      </c>
      <c r="B397" s="85" t="s">
        <v>802</v>
      </c>
      <c r="C397" s="50" t="s">
        <v>803</v>
      </c>
      <c r="D397" s="51">
        <f t="shared" ref="D397:E397" si="107">SUM(D398:D399)</f>
        <v>1484.84</v>
      </c>
      <c r="E397" s="51">
        <f t="shared" si="107"/>
        <v>0</v>
      </c>
      <c r="F397" s="52">
        <f t="shared" si="81"/>
        <v>0</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1484.84</v>
      </c>
      <c r="E399" s="242">
        <v>0</v>
      </c>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5471180.2599999988</v>
      </c>
      <c r="E402" s="51">
        <f t="shared" si="109"/>
        <v>5762796.0199999996</v>
      </c>
      <c r="F402" s="52">
        <f t="shared" si="81"/>
        <v>105.33003385269564</v>
      </c>
    </row>
    <row r="403" spans="1:6" ht="12.75" customHeight="1" x14ac:dyDescent="0.2">
      <c r="A403" s="53">
        <v>451</v>
      </c>
      <c r="B403" s="85" t="s">
        <v>812</v>
      </c>
      <c r="C403" s="50" t="s">
        <v>813</v>
      </c>
      <c r="D403" s="242">
        <v>5466144.3099999996</v>
      </c>
      <c r="E403" s="242">
        <v>5761683.5199999996</v>
      </c>
      <c r="F403" s="52">
        <f t="shared" si="81"/>
        <v>105.40672168971696</v>
      </c>
    </row>
    <row r="404" spans="1:6" ht="12.75" customHeight="1" x14ac:dyDescent="0.2">
      <c r="A404" s="53">
        <v>452</v>
      </c>
      <c r="B404" s="85" t="s">
        <v>814</v>
      </c>
      <c r="C404" s="50" t="s">
        <v>815</v>
      </c>
      <c r="D404" s="242">
        <v>1054.27</v>
      </c>
      <c r="E404" s="242">
        <v>1112.5</v>
      </c>
      <c r="F404" s="52">
        <f t="shared" si="81"/>
        <v>105.52325305661738</v>
      </c>
    </row>
    <row r="405" spans="1:6" ht="12.75" customHeight="1" x14ac:dyDescent="0.2">
      <c r="A405" s="53">
        <v>453</v>
      </c>
      <c r="B405" s="85" t="s">
        <v>816</v>
      </c>
      <c r="C405" s="50" t="s">
        <v>817</v>
      </c>
      <c r="D405" s="242">
        <v>3981.68</v>
      </c>
      <c r="E405" s="242">
        <v>0</v>
      </c>
      <c r="F405" s="52">
        <f t="shared" si="81"/>
        <v>0</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24476238.619999997</v>
      </c>
      <c r="E408" s="51">
        <f t="shared" si="111"/>
        <v>28071731.340000004</v>
      </c>
      <c r="F408" s="52">
        <f t="shared" si="81"/>
        <v>114.68972735484799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28517052.18</v>
      </c>
      <c r="E410" s="242">
        <v>16805353.699999999</v>
      </c>
      <c r="F410" s="52">
        <f t="shared" si="81"/>
        <v>58.930893676963493</v>
      </c>
    </row>
    <row r="411" spans="1:6" ht="12.75" customHeight="1" x14ac:dyDescent="0.2">
      <c r="A411" s="53">
        <v>97</v>
      </c>
      <c r="B411" s="85" t="s">
        <v>828</v>
      </c>
      <c r="C411" s="50" t="s">
        <v>829</v>
      </c>
      <c r="D411" s="242">
        <v>68737.41</v>
      </c>
      <c r="E411" s="242">
        <v>58064.12</v>
      </c>
      <c r="F411" s="52">
        <f t="shared" si="81"/>
        <v>84.472371013106255</v>
      </c>
    </row>
    <row r="412" spans="1:6" ht="12.75" customHeight="1" x14ac:dyDescent="0.2">
      <c r="A412" s="53" t="s">
        <v>609</v>
      </c>
      <c r="B412" s="85" t="s">
        <v>830</v>
      </c>
      <c r="C412" s="50" t="s">
        <v>831</v>
      </c>
      <c r="D412" s="51">
        <f>D6+D298</f>
        <v>221930621.06999996</v>
      </c>
      <c r="E412" s="51">
        <f>E6+E298</f>
        <v>262214200.30000001</v>
      </c>
      <c r="F412" s="52">
        <f t="shared" si="81"/>
        <v>118.1514290528183</v>
      </c>
    </row>
    <row r="413" spans="1:6" ht="12.75" customHeight="1" x14ac:dyDescent="0.2">
      <c r="A413" s="53" t="s">
        <v>609</v>
      </c>
      <c r="B413" s="85" t="s">
        <v>832</v>
      </c>
      <c r="C413" s="50" t="s">
        <v>833</v>
      </c>
      <c r="D413" s="51">
        <f t="shared" ref="D413:E413" si="112">D289+D350</f>
        <v>224789894.30000004</v>
      </c>
      <c r="E413" s="51">
        <f t="shared" si="112"/>
        <v>255527449.09999999</v>
      </c>
      <c r="F413" s="52">
        <f t="shared" si="81"/>
        <v>113.67390420095052</v>
      </c>
    </row>
    <row r="414" spans="1:6" ht="12.75" customHeight="1" x14ac:dyDescent="0.2">
      <c r="A414" s="53" t="s">
        <v>609</v>
      </c>
      <c r="B414" s="85" t="s">
        <v>834</v>
      </c>
      <c r="C414" s="50" t="s">
        <v>835</v>
      </c>
      <c r="D414" s="51">
        <f t="shared" ref="D414:E414" si="113">IF(D412&gt;=D413,D412-D413,0)</f>
        <v>0</v>
      </c>
      <c r="E414" s="51">
        <f t="shared" si="113"/>
        <v>6686751.2000000179</v>
      </c>
      <c r="F414" s="52" t="str">
        <f t="shared" si="81"/>
        <v>-</v>
      </c>
    </row>
    <row r="415" spans="1:6" ht="12.75" customHeight="1" x14ac:dyDescent="0.2">
      <c r="A415" s="53" t="s">
        <v>609</v>
      </c>
      <c r="B415" s="85" t="s">
        <v>836</v>
      </c>
      <c r="C415" s="50" t="s">
        <v>837</v>
      </c>
      <c r="D415" s="51">
        <f t="shared" ref="D415:E415" si="114">IF(D413&gt;=D412,D413-D412,0)</f>
        <v>2859273.2300000787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63295262.829999998</v>
      </c>
      <c r="E417" s="51">
        <f t="shared" si="116"/>
        <v>59210447.840000004</v>
      </c>
      <c r="F417" s="52">
        <f t="shared" si="81"/>
        <v>93.546412784522133</v>
      </c>
    </row>
    <row r="418" spans="1:6" ht="12.75" customHeight="1" x14ac:dyDescent="0.2">
      <c r="A418" s="55" t="s">
        <v>843</v>
      </c>
      <c r="B418" s="233" t="s">
        <v>844</v>
      </c>
      <c r="C418" s="56" t="s">
        <v>845</v>
      </c>
      <c r="D418" s="62">
        <f t="shared" ref="D418:E418" si="117">D294+D411</f>
        <v>10607912.9</v>
      </c>
      <c r="E418" s="62">
        <f t="shared" si="117"/>
        <v>8228692.0200000005</v>
      </c>
      <c r="F418" s="57">
        <f t="shared" si="81"/>
        <v>77.571263052131584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1047200.84</v>
      </c>
      <c r="E420" s="51">
        <f t="shared" si="118"/>
        <v>6124835.21</v>
      </c>
      <c r="F420" s="52">
        <f t="shared" ref="F420:F647" si="119">IF(D420&lt;&gt;0,IF(E420/D420&gt;=100,"&gt;&gt;100",E420/D420*100),"-")</f>
        <v>584.8768427267496</v>
      </c>
    </row>
    <row r="421" spans="1:6" ht="24" x14ac:dyDescent="0.2">
      <c r="A421" s="53">
        <v>81</v>
      </c>
      <c r="B421" s="232" t="s">
        <v>849</v>
      </c>
      <c r="C421" s="50" t="s">
        <v>850</v>
      </c>
      <c r="D421" s="51">
        <f t="shared" ref="D421:E421" si="120">D422+D427+D430+D434+D435+D442+D447+D455</f>
        <v>38432.179999999993</v>
      </c>
      <c r="E421" s="51">
        <f t="shared" si="120"/>
        <v>509.14</v>
      </c>
      <c r="F421" s="52">
        <f t="shared" si="119"/>
        <v>1.3247752274265996</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33180.699999999997</v>
      </c>
      <c r="E434" s="242">
        <v>0</v>
      </c>
      <c r="F434" s="52">
        <f t="shared" si="119"/>
        <v>0</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5251.48</v>
      </c>
      <c r="E442" s="51">
        <f t="shared" si="125"/>
        <v>509.14</v>
      </c>
      <c r="F442" s="52">
        <f t="shared" si="119"/>
        <v>9.6951716468500315</v>
      </c>
    </row>
    <row r="443" spans="1:6" ht="12.75" customHeight="1" x14ac:dyDescent="0.2">
      <c r="A443" s="53">
        <v>8163</v>
      </c>
      <c r="B443" s="85" t="s">
        <v>893</v>
      </c>
      <c r="C443" s="50" t="s">
        <v>894</v>
      </c>
      <c r="D443" s="242">
        <v>5251.48</v>
      </c>
      <c r="E443" s="242">
        <v>509.14</v>
      </c>
      <c r="F443" s="52">
        <f t="shared" si="119"/>
        <v>9.6951716468500315</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5728.13</v>
      </c>
      <c r="E472" s="51">
        <f t="shared" si="133"/>
        <v>0</v>
      </c>
      <c r="F472" s="52">
        <f t="shared" si="119"/>
        <v>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0.88</v>
      </c>
      <c r="E478" s="51">
        <f t="shared" si="135"/>
        <v>0</v>
      </c>
      <c r="F478" s="52">
        <f t="shared" si="119"/>
        <v>0</v>
      </c>
    </row>
    <row r="479" spans="1:6" ht="24" x14ac:dyDescent="0.2">
      <c r="A479" s="53">
        <v>8331</v>
      </c>
      <c r="B479" s="232" t="s">
        <v>965</v>
      </c>
      <c r="C479" s="50" t="s">
        <v>966</v>
      </c>
      <c r="D479" s="242">
        <v>0.88</v>
      </c>
      <c r="E479" s="242">
        <v>0</v>
      </c>
      <c r="F479" s="52">
        <f t="shared" si="119"/>
        <v>0</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5727.25</v>
      </c>
      <c r="E481" s="51">
        <f t="shared" si="136"/>
        <v>0</v>
      </c>
      <c r="F481" s="52">
        <f t="shared" si="119"/>
        <v>0</v>
      </c>
    </row>
    <row r="482" spans="1:6" ht="12.75" customHeight="1" x14ac:dyDescent="0.2">
      <c r="A482" s="53">
        <v>8341</v>
      </c>
      <c r="B482" s="85" t="s">
        <v>971</v>
      </c>
      <c r="C482" s="50" t="s">
        <v>972</v>
      </c>
      <c r="D482" s="242">
        <v>5727.25</v>
      </c>
      <c r="E482" s="242">
        <v>0</v>
      </c>
      <c r="F482" s="52">
        <f t="shared" si="119"/>
        <v>0</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1003040.53</v>
      </c>
      <c r="E484" s="51">
        <f t="shared" si="137"/>
        <v>6124326.0700000003</v>
      </c>
      <c r="F484" s="52">
        <f t="shared" si="119"/>
        <v>610.57613195351144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1124.1600000000001</v>
      </c>
      <c r="E490" s="51">
        <f t="shared" si="139"/>
        <v>1833751.17</v>
      </c>
      <c r="F490" s="52" t="str">
        <f t="shared" si="119"/>
        <v>&gt;&gt;100</v>
      </c>
    </row>
    <row r="491" spans="1:6" ht="12.75" customHeight="1" x14ac:dyDescent="0.2">
      <c r="A491" s="53">
        <v>8422</v>
      </c>
      <c r="B491" s="85" t="s">
        <v>989</v>
      </c>
      <c r="C491" s="50" t="s">
        <v>990</v>
      </c>
      <c r="D491" s="242">
        <v>1124.1600000000001</v>
      </c>
      <c r="E491" s="242">
        <v>1833751.17</v>
      </c>
      <c r="F491" s="52" t="str">
        <f t="shared" si="119"/>
        <v>&gt;&gt;100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1001916.37</v>
      </c>
      <c r="E495" s="51">
        <f t="shared" si="140"/>
        <v>4290574.9000000004</v>
      </c>
      <c r="F495" s="52">
        <f t="shared" si="119"/>
        <v>428.23682978650208</v>
      </c>
    </row>
    <row r="496" spans="1:6" ht="12.75" customHeight="1" x14ac:dyDescent="0.2">
      <c r="A496" s="53">
        <v>8443</v>
      </c>
      <c r="B496" s="85" t="s">
        <v>999</v>
      </c>
      <c r="C496" s="50" t="s">
        <v>1000</v>
      </c>
      <c r="D496" s="242">
        <v>1001916.37</v>
      </c>
      <c r="E496" s="242">
        <v>4290574.9000000004</v>
      </c>
      <c r="F496" s="52">
        <f t="shared" si="119"/>
        <v>428.23682978650208</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5292430.5</v>
      </c>
      <c r="E528" s="51">
        <f t="shared" si="148"/>
        <v>2641455.0300000003</v>
      </c>
      <c r="F528" s="52">
        <f t="shared" si="119"/>
        <v>49.910056069701817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1652053.89</v>
      </c>
      <c r="E580" s="51">
        <f t="shared" si="162"/>
        <v>0</v>
      </c>
      <c r="F580" s="52">
        <f t="shared" si="119"/>
        <v>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1652053.89</v>
      </c>
      <c r="E585" s="51">
        <f t="shared" si="164"/>
        <v>0</v>
      </c>
      <c r="F585" s="52">
        <f t="shared" si="119"/>
        <v>0</v>
      </c>
    </row>
    <row r="586" spans="1:6" ht="12.75" customHeight="1" x14ac:dyDescent="0.2">
      <c r="A586" s="53">
        <v>5321</v>
      </c>
      <c r="B586" s="85" t="s">
        <v>1171</v>
      </c>
      <c r="C586" s="50" t="s">
        <v>1172</v>
      </c>
      <c r="D586" s="242">
        <v>1652053.89</v>
      </c>
      <c r="E586" s="242">
        <v>0</v>
      </c>
      <c r="F586" s="52">
        <f t="shared" si="119"/>
        <v>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3640376.61</v>
      </c>
      <c r="E593" s="51">
        <f t="shared" si="167"/>
        <v>2641455.0300000003</v>
      </c>
      <c r="F593" s="52">
        <f t="shared" si="119"/>
        <v>72.559938516910762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764888.42</v>
      </c>
      <c r="E599" s="51">
        <f t="shared" si="169"/>
        <v>612611.03</v>
      </c>
      <c r="F599" s="52">
        <f t="shared" si="119"/>
        <v>80.091555053219395</v>
      </c>
    </row>
    <row r="600" spans="1:6" ht="12.75" customHeight="1" x14ac:dyDescent="0.2">
      <c r="A600" s="53">
        <v>5422</v>
      </c>
      <c r="B600" s="85" t="s">
        <v>1198</v>
      </c>
      <c r="C600" s="50" t="s">
        <v>1199</v>
      </c>
      <c r="D600" s="242">
        <v>763764.26</v>
      </c>
      <c r="E600" s="242">
        <v>612611.03</v>
      </c>
      <c r="F600" s="52">
        <f t="shared" si="119"/>
        <v>80.209439231943108</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1124.1600000000001</v>
      </c>
      <c r="E602" s="242">
        <v>0</v>
      </c>
      <c r="F602" s="52">
        <f t="shared" si="119"/>
        <v>0</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2875461.56</v>
      </c>
      <c r="E605" s="51">
        <f t="shared" si="171"/>
        <v>2028844</v>
      </c>
      <c r="F605" s="52">
        <f t="shared" si="119"/>
        <v>70.55715952606927</v>
      </c>
    </row>
    <row r="606" spans="1:6" ht="24" x14ac:dyDescent="0.2">
      <c r="A606" s="53">
        <v>5443</v>
      </c>
      <c r="B606" s="85" t="s">
        <v>1210</v>
      </c>
      <c r="C606" s="50" t="s">
        <v>1211</v>
      </c>
      <c r="D606" s="242">
        <v>2840576.32</v>
      </c>
      <c r="E606" s="242">
        <v>1992897.66</v>
      </c>
      <c r="F606" s="52">
        <f t="shared" si="119"/>
        <v>70.158215639845935</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34885.24</v>
      </c>
      <c r="E608" s="242">
        <v>35946.339999999997</v>
      </c>
      <c r="F608" s="52">
        <f t="shared" si="119"/>
        <v>103.04168754464638</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26.63</v>
      </c>
      <c r="E617" s="51">
        <f t="shared" si="173"/>
        <v>0</v>
      </c>
      <c r="F617" s="52">
        <f t="shared" si="119"/>
        <v>0</v>
      </c>
    </row>
    <row r="618" spans="1:6" ht="12.75" customHeight="1" x14ac:dyDescent="0.2">
      <c r="A618" s="53">
        <v>5471</v>
      </c>
      <c r="B618" s="85" t="s">
        <v>1234</v>
      </c>
      <c r="C618" s="50" t="s">
        <v>1235</v>
      </c>
      <c r="D618" s="242">
        <v>26.63</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3483380.1799999997</v>
      </c>
      <c r="F635" s="52" t="str">
        <f t="shared" si="119"/>
        <v>-</v>
      </c>
    </row>
    <row r="636" spans="1:6" ht="12.75" customHeight="1" x14ac:dyDescent="0.2">
      <c r="A636" s="53" t="s">
        <v>609</v>
      </c>
      <c r="B636" s="85" t="s">
        <v>1270</v>
      </c>
      <c r="C636" s="50" t="s">
        <v>1271</v>
      </c>
      <c r="D636" s="51">
        <f t="shared" ref="D636:E636" si="179">IF(D528-D420&gt;=0,D528-D420,0)</f>
        <v>4245229.66</v>
      </c>
      <c r="E636" s="51">
        <f t="shared" si="179"/>
        <v>0</v>
      </c>
      <c r="F636" s="52">
        <f t="shared" si="119"/>
        <v>0</v>
      </c>
    </row>
    <row r="637" spans="1:6" ht="12.75" customHeight="1" x14ac:dyDescent="0.2">
      <c r="A637" s="53">
        <v>92213</v>
      </c>
      <c r="B637" s="85" t="s">
        <v>1272</v>
      </c>
      <c r="C637" s="50" t="s">
        <v>1273</v>
      </c>
      <c r="D637" s="242">
        <v>11416725.27</v>
      </c>
      <c r="E637" s="242">
        <v>25649.77</v>
      </c>
      <c r="F637" s="52">
        <f t="shared" si="119"/>
        <v>0.22466836499429929</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222977821.90999997</v>
      </c>
      <c r="E639" s="51">
        <f t="shared" si="180"/>
        <v>268339035.51000002</v>
      </c>
      <c r="F639" s="52">
        <f t="shared" si="119"/>
        <v>120.34337460624631</v>
      </c>
    </row>
    <row r="640" spans="1:6" ht="12.75" customHeight="1" x14ac:dyDescent="0.2">
      <c r="A640" s="53" t="s">
        <v>609</v>
      </c>
      <c r="B640" s="85" t="s">
        <v>1278</v>
      </c>
      <c r="C640" s="50" t="s">
        <v>1279</v>
      </c>
      <c r="D640" s="51">
        <f t="shared" ref="D640:E640" si="181">D413+D528</f>
        <v>230082324.80000004</v>
      </c>
      <c r="E640" s="51">
        <f t="shared" si="181"/>
        <v>258168904.13</v>
      </c>
      <c r="F640" s="52">
        <f t="shared" si="119"/>
        <v>112.20718686427318</v>
      </c>
    </row>
    <row r="641" spans="1:6" ht="12.75" customHeight="1" x14ac:dyDescent="0.2">
      <c r="A641" s="53" t="s">
        <v>609</v>
      </c>
      <c r="B641" s="85" t="s">
        <v>1280</v>
      </c>
      <c r="C641" s="50" t="s">
        <v>1281</v>
      </c>
      <c r="D641" s="51">
        <f t="shared" ref="D641:E641" si="182">IF(D639&gt;=D640,D639-D640,0)</f>
        <v>0</v>
      </c>
      <c r="E641" s="51">
        <f t="shared" si="182"/>
        <v>10170131.380000025</v>
      </c>
      <c r="F641" s="52" t="str">
        <f t="shared" si="119"/>
        <v>-</v>
      </c>
    </row>
    <row r="642" spans="1:6" ht="12.75" customHeight="1" x14ac:dyDescent="0.2">
      <c r="A642" s="53" t="s">
        <v>609</v>
      </c>
      <c r="B642" s="85" t="s">
        <v>1282</v>
      </c>
      <c r="C642" s="50" t="s">
        <v>1283</v>
      </c>
      <c r="D642" s="51">
        <f t="shared" ref="D642:E642" si="183">IF(D640&gt;=D639,D640-D639,0)</f>
        <v>7104502.8900000751</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51878537.560000002</v>
      </c>
      <c r="E644" s="51">
        <f t="shared" si="185"/>
        <v>59184798.07</v>
      </c>
      <c r="F644" s="52">
        <f t="shared" si="119"/>
        <v>114.08339720746746</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58983040.450000077</v>
      </c>
      <c r="E646" s="51">
        <f t="shared" si="187"/>
        <v>49014666.689999975</v>
      </c>
      <c r="F646" s="52">
        <f t="shared" si="119"/>
        <v>83.099593232311761</v>
      </c>
    </row>
    <row r="647" spans="1:6" ht="24" x14ac:dyDescent="0.2">
      <c r="A647" s="55" t="s">
        <v>1292</v>
      </c>
      <c r="B647" s="233" t="s">
        <v>1293</v>
      </c>
      <c r="C647" s="56" t="s">
        <v>1292</v>
      </c>
      <c r="D647" s="243">
        <v>4660597.1900000004</v>
      </c>
      <c r="E647" s="243">
        <v>5426889.5999999996</v>
      </c>
      <c r="F647" s="57">
        <f t="shared" si="119"/>
        <v>116.44193606012965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16125827.140000001</v>
      </c>
      <c r="E649" s="242">
        <v>16917231.07</v>
      </c>
      <c r="F649" s="52">
        <f t="shared" ref="F649:F724" si="188">IF(D649&lt;&gt;0,IF(E649/D649&gt;=100,"&gt;&gt;100",E649/D649*100),"-")</f>
        <v>104.9076796069389</v>
      </c>
    </row>
    <row r="650" spans="1:6" ht="12.75" customHeight="1" x14ac:dyDescent="0.2">
      <c r="A650" s="53" t="s">
        <v>1297</v>
      </c>
      <c r="B650" s="85" t="s">
        <v>1298</v>
      </c>
      <c r="C650" s="50" t="s">
        <v>1297</v>
      </c>
      <c r="D650" s="242">
        <v>236184268.53</v>
      </c>
      <c r="E650" s="242">
        <v>277049129.18000001</v>
      </c>
      <c r="F650" s="52">
        <f t="shared" si="188"/>
        <v>117.30210945222601</v>
      </c>
    </row>
    <row r="651" spans="1:6" ht="12.75" customHeight="1" x14ac:dyDescent="0.2">
      <c r="A651" s="53" t="s">
        <v>1299</v>
      </c>
      <c r="B651" s="85" t="s">
        <v>1300</v>
      </c>
      <c r="C651" s="50" t="s">
        <v>1299</v>
      </c>
      <c r="D651" s="242">
        <v>235627430.97</v>
      </c>
      <c r="E651" s="242">
        <v>272275661.33999997</v>
      </c>
      <c r="F651" s="52">
        <f t="shared" si="188"/>
        <v>115.55346515434614</v>
      </c>
    </row>
    <row r="652" spans="1:6" ht="24" x14ac:dyDescent="0.2">
      <c r="A652" s="53">
        <v>11</v>
      </c>
      <c r="B652" s="85" t="s">
        <v>1301</v>
      </c>
      <c r="C652" s="50" t="s">
        <v>1302</v>
      </c>
      <c r="D652" s="51">
        <f t="shared" ref="D652:E652" si="189">+D649+D650-D651</f>
        <v>16682664.700000018</v>
      </c>
      <c r="E652" s="51">
        <f t="shared" si="189"/>
        <v>21690698.910000026</v>
      </c>
      <c r="F652" s="52">
        <f t="shared" si="188"/>
        <v>130.01939018770784</v>
      </c>
    </row>
    <row r="653" spans="1:6" ht="24" x14ac:dyDescent="0.2">
      <c r="A653" s="53" t="s">
        <v>609</v>
      </c>
      <c r="B653" s="85" t="s">
        <v>1303</v>
      </c>
      <c r="C653" s="50" t="s">
        <v>1304</v>
      </c>
      <c r="D653" s="262">
        <v>159</v>
      </c>
      <c r="E653" s="262">
        <v>165</v>
      </c>
      <c r="F653" s="52">
        <f t="shared" si="188"/>
        <v>103.77358490566037</v>
      </c>
    </row>
    <row r="654" spans="1:6" ht="24" x14ac:dyDescent="0.2">
      <c r="A654" s="53" t="s">
        <v>609</v>
      </c>
      <c r="B654" s="85" t="s">
        <v>1305</v>
      </c>
      <c r="C654" s="50" t="s">
        <v>1306</v>
      </c>
      <c r="D654" s="262">
        <v>6197</v>
      </c>
      <c r="E654" s="262">
        <v>6254</v>
      </c>
      <c r="F654" s="52">
        <f t="shared" si="188"/>
        <v>100.91979990317897</v>
      </c>
    </row>
    <row r="655" spans="1:6" ht="12.75" customHeight="1" x14ac:dyDescent="0.2">
      <c r="A655" s="53" t="s">
        <v>609</v>
      </c>
      <c r="B655" s="85" t="s">
        <v>1307</v>
      </c>
      <c r="C655" s="50" t="s">
        <v>1308</v>
      </c>
      <c r="D655" s="262">
        <v>159</v>
      </c>
      <c r="E655" s="262">
        <v>165</v>
      </c>
      <c r="F655" s="52">
        <f t="shared" si="188"/>
        <v>103.77358490566037</v>
      </c>
    </row>
    <row r="656" spans="1:6" ht="12.75" customHeight="1" x14ac:dyDescent="0.2">
      <c r="A656" s="53" t="s">
        <v>609</v>
      </c>
      <c r="B656" s="85" t="s">
        <v>1309</v>
      </c>
      <c r="C656" s="50" t="s">
        <v>1310</v>
      </c>
      <c r="D656" s="262">
        <v>5671</v>
      </c>
      <c r="E656" s="262">
        <v>5635</v>
      </c>
      <c r="F656" s="52">
        <f t="shared" si="188"/>
        <v>99.365191324281426</v>
      </c>
    </row>
    <row r="657" spans="1:6" ht="24" x14ac:dyDescent="0.2">
      <c r="A657" s="53" t="s">
        <v>1311</v>
      </c>
      <c r="B657" s="85" t="s">
        <v>1312</v>
      </c>
      <c r="C657" s="50" t="s">
        <v>1313</v>
      </c>
      <c r="D657" s="242">
        <v>3030109.71</v>
      </c>
      <c r="E657" s="242">
        <v>4054278.75</v>
      </c>
      <c r="F657" s="52">
        <f t="shared" si="188"/>
        <v>133.79973459772847</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1365795.01</v>
      </c>
      <c r="E659" s="242">
        <v>1455924.33</v>
      </c>
      <c r="F659" s="52">
        <f t="shared" si="188"/>
        <v>106.59903714247719</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7541711.9199999999</v>
      </c>
      <c r="E661" s="242">
        <v>5874851.1200000001</v>
      </c>
      <c r="F661" s="52">
        <f t="shared" si="188"/>
        <v>77.898110963644456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13935.89</v>
      </c>
      <c r="E663" s="242">
        <v>40000</v>
      </c>
      <c r="F663" s="52">
        <f t="shared" si="188"/>
        <v>287.02867201161894</v>
      </c>
    </row>
    <row r="664" spans="1:6" ht="12.75" customHeight="1" x14ac:dyDescent="0.2">
      <c r="A664" s="53">
        <v>63314</v>
      </c>
      <c r="B664" s="85" t="s">
        <v>1326</v>
      </c>
      <c r="C664" s="50" t="s">
        <v>1327</v>
      </c>
      <c r="D664" s="242">
        <v>12442.76</v>
      </c>
      <c r="E664" s="242">
        <v>0</v>
      </c>
      <c r="F664" s="52">
        <f t="shared" si="188"/>
        <v>0</v>
      </c>
    </row>
    <row r="665" spans="1:6" ht="12.75" customHeight="1" x14ac:dyDescent="0.2">
      <c r="A665" s="53">
        <v>63321</v>
      </c>
      <c r="B665" s="85" t="s">
        <v>1328</v>
      </c>
      <c r="C665" s="50" t="s">
        <v>1329</v>
      </c>
      <c r="D665" s="242">
        <v>3243686.94</v>
      </c>
      <c r="E665" s="242">
        <v>3943017.04</v>
      </c>
      <c r="F665" s="52">
        <f t="shared" si="188"/>
        <v>121.55972857232639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139507.23000000001</v>
      </c>
      <c r="E667" s="242">
        <v>157011.68</v>
      </c>
      <c r="F667" s="52">
        <f t="shared" si="188"/>
        <v>112.54734252841232</v>
      </c>
    </row>
    <row r="668" spans="1:6" ht="12.75" customHeight="1" x14ac:dyDescent="0.2">
      <c r="A668" s="53">
        <v>63324</v>
      </c>
      <c r="B668" s="85" t="s">
        <v>1334</v>
      </c>
      <c r="C668" s="50" t="s">
        <v>1335</v>
      </c>
      <c r="D668" s="242">
        <v>139877.78</v>
      </c>
      <c r="E668" s="242">
        <v>276305.36</v>
      </c>
      <c r="F668" s="52">
        <f t="shared" si="188"/>
        <v>197.53341810257496</v>
      </c>
    </row>
    <row r="669" spans="1:6" ht="12.75" customHeight="1" x14ac:dyDescent="0.2">
      <c r="A669" s="53">
        <v>63414</v>
      </c>
      <c r="B669" s="85" t="s">
        <v>1336</v>
      </c>
      <c r="C669" s="50" t="s">
        <v>1337</v>
      </c>
      <c r="D669" s="242">
        <v>458129.73</v>
      </c>
      <c r="E669" s="242">
        <v>6273439.3899999997</v>
      </c>
      <c r="F669" s="52">
        <f t="shared" si="188"/>
        <v>1369.3587163618479</v>
      </c>
    </row>
    <row r="670" spans="1:6" ht="12.75" customHeight="1" x14ac:dyDescent="0.2">
      <c r="A670" s="53">
        <v>63415</v>
      </c>
      <c r="B670" s="85" t="s">
        <v>1338</v>
      </c>
      <c r="C670" s="50" t="s">
        <v>1339</v>
      </c>
      <c r="D670" s="242">
        <v>14380.51</v>
      </c>
      <c r="E670" s="242">
        <v>63353.61</v>
      </c>
      <c r="F670" s="52">
        <f t="shared" si="188"/>
        <v>440.55189975877073</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70108925.670000002</v>
      </c>
      <c r="E675" s="242">
        <v>76493240.859999999</v>
      </c>
      <c r="F675" s="52">
        <f t="shared" si="188"/>
        <v>109.10628016188797</v>
      </c>
    </row>
    <row r="676" spans="1:6" ht="24" x14ac:dyDescent="0.2">
      <c r="A676" s="53">
        <v>63613</v>
      </c>
      <c r="B676" s="232" t="s">
        <v>1350</v>
      </c>
      <c r="C676" s="50" t="s">
        <v>1351</v>
      </c>
      <c r="D676" s="242">
        <v>2166839.2599999998</v>
      </c>
      <c r="E676" s="242">
        <v>2732792.45</v>
      </c>
      <c r="F676" s="52">
        <f t="shared" si="188"/>
        <v>126.11883587525547</v>
      </c>
    </row>
    <row r="677" spans="1:6" ht="24" x14ac:dyDescent="0.2">
      <c r="A677" s="53">
        <v>63622</v>
      </c>
      <c r="B677" s="232" t="s">
        <v>1352</v>
      </c>
      <c r="C677" s="50" t="s">
        <v>1353</v>
      </c>
      <c r="D677" s="242">
        <v>3966042.37</v>
      </c>
      <c r="E677" s="242">
        <v>3060483.5</v>
      </c>
      <c r="F677" s="52">
        <f t="shared" si="188"/>
        <v>77.167191231998871</v>
      </c>
    </row>
    <row r="678" spans="1:6" ht="24" x14ac:dyDescent="0.2">
      <c r="A678" s="53">
        <v>63623</v>
      </c>
      <c r="B678" s="232" t="s">
        <v>1354</v>
      </c>
      <c r="C678" s="50" t="s">
        <v>1355</v>
      </c>
      <c r="D678" s="242">
        <v>94130.34</v>
      </c>
      <c r="E678" s="242">
        <v>3124703.71</v>
      </c>
      <c r="F678" s="52">
        <f t="shared" si="188"/>
        <v>3319.550009061903</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5259529.8099999996</v>
      </c>
      <c r="E694" s="242">
        <v>7939062.0499999998</v>
      </c>
      <c r="F694" s="52">
        <f t="shared" si="188"/>
        <v>150.94623163662609</v>
      </c>
    </row>
    <row r="695" spans="1:6" ht="12.75" customHeight="1" x14ac:dyDescent="0.2">
      <c r="A695" s="53">
        <v>63812</v>
      </c>
      <c r="B695" s="232" t="s">
        <v>1373</v>
      </c>
      <c r="C695" s="50" t="s">
        <v>1374</v>
      </c>
      <c r="D695" s="242">
        <v>164.84</v>
      </c>
      <c r="E695" s="242">
        <v>0</v>
      </c>
      <c r="F695" s="52">
        <f t="shared" si="188"/>
        <v>0</v>
      </c>
    </row>
    <row r="696" spans="1:6" ht="24" x14ac:dyDescent="0.2">
      <c r="A696" s="53" t="s">
        <v>1375</v>
      </c>
      <c r="B696" s="232" t="s">
        <v>1376</v>
      </c>
      <c r="C696" s="50" t="s">
        <v>1375</v>
      </c>
      <c r="D696" s="242">
        <v>90354.06</v>
      </c>
      <c r="E696" s="242">
        <v>51278.06</v>
      </c>
      <c r="F696" s="52">
        <f t="shared" si="188"/>
        <v>56.752358444103123</v>
      </c>
    </row>
    <row r="697" spans="1:6" ht="24" x14ac:dyDescent="0.2">
      <c r="A697" s="53" t="s">
        <v>1377</v>
      </c>
      <c r="B697" s="232" t="s">
        <v>1378</v>
      </c>
      <c r="C697" s="50" t="s">
        <v>1377</v>
      </c>
      <c r="D697" s="242">
        <v>364798</v>
      </c>
      <c r="E697" s="242">
        <v>468374.96</v>
      </c>
      <c r="F697" s="52">
        <f t="shared" si="188"/>
        <v>128.39296268071644</v>
      </c>
    </row>
    <row r="698" spans="1:6" ht="12.75" customHeight="1" x14ac:dyDescent="0.2">
      <c r="A698" s="53">
        <v>63821</v>
      </c>
      <c r="B698" s="232" t="s">
        <v>1379</v>
      </c>
      <c r="C698" s="50" t="s">
        <v>1380</v>
      </c>
      <c r="D698" s="242">
        <v>8628043.9800000004</v>
      </c>
      <c r="E698" s="242">
        <v>7487479.1799999997</v>
      </c>
      <c r="F698" s="52">
        <f t="shared" si="188"/>
        <v>86.780725705109347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12110.96</v>
      </c>
      <c r="E700" s="242">
        <v>0</v>
      </c>
      <c r="F700" s="52">
        <f t="shared" si="188"/>
        <v>0</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10750318.960000001</v>
      </c>
      <c r="E710" s="242">
        <v>11947455.630000001</v>
      </c>
      <c r="F710" s="52">
        <f t="shared" si="188"/>
        <v>111.13582466208054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186601.06</v>
      </c>
      <c r="E712" s="242">
        <v>161055.42000000001</v>
      </c>
      <c r="F712" s="52">
        <f t="shared" si="188"/>
        <v>86.310024176711536</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396806.69</v>
      </c>
      <c r="E716" s="242">
        <v>306213.01</v>
      </c>
      <c r="F716" s="52">
        <f t="shared" si="188"/>
        <v>77.169316374177058</v>
      </c>
    </row>
    <row r="717" spans="1:6" ht="12.75" customHeight="1" x14ac:dyDescent="0.2">
      <c r="A717" s="53">
        <v>31215</v>
      </c>
      <c r="B717" s="85" t="s">
        <v>1414</v>
      </c>
      <c r="C717" s="50" t="s">
        <v>1415</v>
      </c>
      <c r="D717" s="242">
        <v>310031.98</v>
      </c>
      <c r="E717" s="242">
        <v>305783.64</v>
      </c>
      <c r="F717" s="52">
        <f t="shared" si="188"/>
        <v>98.629709102912557</v>
      </c>
    </row>
    <row r="718" spans="1:6" ht="12.75" customHeight="1" x14ac:dyDescent="0.2">
      <c r="A718" s="53">
        <v>32121</v>
      </c>
      <c r="B718" s="85" t="s">
        <v>1416</v>
      </c>
      <c r="C718" s="50" t="s">
        <v>1417</v>
      </c>
      <c r="D718" s="242">
        <v>5009835.83</v>
      </c>
      <c r="E718" s="242">
        <v>5475385.5199999996</v>
      </c>
      <c r="F718" s="52">
        <f t="shared" si="188"/>
        <v>109.29271348997477</v>
      </c>
    </row>
    <row r="719" spans="1:6" ht="12.75" customHeight="1" x14ac:dyDescent="0.2">
      <c r="A719" s="53" t="s">
        <v>1418</v>
      </c>
      <c r="B719" s="85" t="s">
        <v>1419</v>
      </c>
      <c r="C719" s="50" t="s">
        <v>1418</v>
      </c>
      <c r="D719" s="242">
        <v>1607.88</v>
      </c>
      <c r="E719" s="242">
        <v>252.21</v>
      </c>
      <c r="F719" s="52">
        <f t="shared" si="188"/>
        <v>15.68587208000597</v>
      </c>
    </row>
    <row r="720" spans="1:6" ht="12.75" customHeight="1" x14ac:dyDescent="0.2">
      <c r="A720" s="53" t="s">
        <v>1420</v>
      </c>
      <c r="B720" s="85" t="s">
        <v>1421</v>
      </c>
      <c r="C720" s="50" t="s">
        <v>1420</v>
      </c>
      <c r="D720" s="242">
        <v>208443.59</v>
      </c>
      <c r="E720" s="242">
        <v>269675.45</v>
      </c>
      <c r="F720" s="52">
        <f t="shared" si="188"/>
        <v>129.37574621507909</v>
      </c>
    </row>
    <row r="721" spans="1:6" ht="12.75" customHeight="1" x14ac:dyDescent="0.2">
      <c r="A721" s="53" t="s">
        <v>1422</v>
      </c>
      <c r="B721" s="85" t="s">
        <v>1423</v>
      </c>
      <c r="C721" s="50" t="s">
        <v>1422</v>
      </c>
      <c r="D721" s="242">
        <v>83478.66</v>
      </c>
      <c r="E721" s="242">
        <v>92270.24</v>
      </c>
      <c r="F721" s="52">
        <f t="shared" si="188"/>
        <v>110.53152985445622</v>
      </c>
    </row>
    <row r="722" spans="1:6" ht="12.75" customHeight="1" x14ac:dyDescent="0.2">
      <c r="A722" s="53" t="s">
        <v>1424</v>
      </c>
      <c r="B722" s="85" t="s">
        <v>1425</v>
      </c>
      <c r="C722" s="50" t="s">
        <v>1424</v>
      </c>
      <c r="D722" s="242">
        <v>1476116.13</v>
      </c>
      <c r="E722" s="242">
        <v>1804843.19</v>
      </c>
      <c r="F722" s="52">
        <f t="shared" si="188"/>
        <v>122.26972887289025</v>
      </c>
    </row>
    <row r="723" spans="1:6" ht="12.75" customHeight="1" x14ac:dyDescent="0.2">
      <c r="A723" s="53" t="s">
        <v>1426</v>
      </c>
      <c r="B723" s="85" t="s">
        <v>1427</v>
      </c>
      <c r="C723" s="50" t="s">
        <v>1426</v>
      </c>
      <c r="D723" s="242">
        <v>48086.75</v>
      </c>
      <c r="E723" s="242">
        <v>81434.8</v>
      </c>
      <c r="F723" s="52">
        <f t="shared" si="188"/>
        <v>169.34976890723536</v>
      </c>
    </row>
    <row r="724" spans="1:6" ht="12.75" customHeight="1" x14ac:dyDescent="0.2">
      <c r="A724" s="53" t="s">
        <v>1428</v>
      </c>
      <c r="B724" s="85" t="s">
        <v>1429</v>
      </c>
      <c r="C724" s="50" t="s">
        <v>1428</v>
      </c>
      <c r="D724" s="242">
        <v>862411.45</v>
      </c>
      <c r="E724" s="242">
        <v>950180.08</v>
      </c>
      <c r="F724" s="52">
        <f t="shared" si="188"/>
        <v>110.17711789424874</v>
      </c>
    </row>
    <row r="725" spans="1:6" ht="12.75" customHeight="1" x14ac:dyDescent="0.2">
      <c r="A725" s="53">
        <v>32911</v>
      </c>
      <c r="B725" s="85" t="s">
        <v>1430</v>
      </c>
      <c r="C725" s="50" t="s">
        <v>1431</v>
      </c>
      <c r="D725" s="242">
        <v>156426.41</v>
      </c>
      <c r="E725" s="242">
        <v>159261.04</v>
      </c>
      <c r="F725" s="52">
        <f t="shared" ref="F725:F979" si="190">IF(D725&lt;&gt;0,IF(E725/D725&gt;=100,"&gt;&gt;100",E725/D725*100),"-")</f>
        <v>101.81211727610446</v>
      </c>
    </row>
    <row r="726" spans="1:6" ht="12.75" customHeight="1" x14ac:dyDescent="0.2">
      <c r="A726" s="53" t="s">
        <v>1432</v>
      </c>
      <c r="B726" s="85" t="s">
        <v>1433</v>
      </c>
      <c r="C726" s="50" t="s">
        <v>1432</v>
      </c>
      <c r="D726" s="242">
        <v>144759.25</v>
      </c>
      <c r="E726" s="242">
        <v>96182.09</v>
      </c>
      <c r="F726" s="52">
        <f t="shared" si="190"/>
        <v>66.442793811103613</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32461.33</v>
      </c>
      <c r="E739" s="242">
        <v>28371.599999999999</v>
      </c>
      <c r="F739" s="52">
        <f t="shared" si="190"/>
        <v>87.401224780377134</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160499.57999999999</v>
      </c>
      <c r="E742" s="242">
        <v>160783.37</v>
      </c>
      <c r="F742" s="52">
        <f t="shared" si="190"/>
        <v>100.17681666207477</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4725.6400000000003</v>
      </c>
      <c r="E744" s="242">
        <v>3788.8</v>
      </c>
      <c r="F744" s="52">
        <f t="shared" si="190"/>
        <v>80.175383651738173</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31947.1</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709292.22</v>
      </c>
      <c r="E759" s="242">
        <v>643060.28</v>
      </c>
      <c r="F759" s="52">
        <f t="shared" si="190"/>
        <v>90.662249192582436</v>
      </c>
    </row>
    <row r="760" spans="1:6" ht="12.75" customHeight="1" x14ac:dyDescent="0.2">
      <c r="A760" s="53">
        <v>35232</v>
      </c>
      <c r="B760" s="85" t="s">
        <v>1500</v>
      </c>
      <c r="C760" s="50" t="s">
        <v>1501</v>
      </c>
      <c r="D760" s="242">
        <v>147162.74</v>
      </c>
      <c r="E760" s="242">
        <v>139475.48000000001</v>
      </c>
      <c r="F760" s="52">
        <f t="shared" si="190"/>
        <v>94.776354395141055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46.45</v>
      </c>
      <c r="E762" s="242">
        <v>46.45</v>
      </c>
      <c r="F762" s="52">
        <f t="shared" si="190"/>
        <v>100</v>
      </c>
    </row>
    <row r="763" spans="1:6" ht="12.75" customHeight="1" x14ac:dyDescent="0.2">
      <c r="A763" s="53">
        <v>36315</v>
      </c>
      <c r="B763" s="85" t="s">
        <v>1506</v>
      </c>
      <c r="C763" s="50" t="s">
        <v>1507</v>
      </c>
      <c r="D763" s="242">
        <v>187041.61</v>
      </c>
      <c r="E763" s="242">
        <v>13575.69</v>
      </c>
      <c r="F763" s="52">
        <f t="shared" si="190"/>
        <v>7.2581122457190146</v>
      </c>
    </row>
    <row r="764" spans="1:6" ht="12.75" customHeight="1" x14ac:dyDescent="0.2">
      <c r="A764" s="53">
        <v>36316</v>
      </c>
      <c r="B764" s="85" t="s">
        <v>1508</v>
      </c>
      <c r="C764" s="50" t="s">
        <v>1509</v>
      </c>
      <c r="D764" s="242">
        <v>365841.8</v>
      </c>
      <c r="E764" s="242">
        <v>1272.9000000000001</v>
      </c>
      <c r="F764" s="52">
        <f t="shared" si="190"/>
        <v>0.34793727780696471</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52063.76</v>
      </c>
      <c r="E770" s="242">
        <v>105297.87</v>
      </c>
      <c r="F770" s="52">
        <f t="shared" si="190"/>
        <v>202.24791678511119</v>
      </c>
    </row>
    <row r="771" spans="1:6" ht="12.75" customHeight="1" x14ac:dyDescent="0.2">
      <c r="A771" s="53">
        <v>36326</v>
      </c>
      <c r="B771" s="85" t="s">
        <v>1522</v>
      </c>
      <c r="C771" s="50" t="s">
        <v>1523</v>
      </c>
      <c r="D771" s="242">
        <v>32517.09</v>
      </c>
      <c r="E771" s="242">
        <v>1787607.29</v>
      </c>
      <c r="F771" s="52">
        <f t="shared" si="190"/>
        <v>5497.4393157567301</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97440.79</v>
      </c>
      <c r="E791" s="242">
        <v>71450.7</v>
      </c>
      <c r="F791" s="52">
        <f t="shared" si="190"/>
        <v>73.327299583675369</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6629.08</v>
      </c>
      <c r="E816" s="242">
        <v>8219.99</v>
      </c>
      <c r="F816" s="52">
        <f t="shared" si="190"/>
        <v>123.99895611457397</v>
      </c>
    </row>
    <row r="817" spans="1:6" ht="12.75" customHeight="1" x14ac:dyDescent="0.2">
      <c r="A817" s="53" t="s">
        <v>1614</v>
      </c>
      <c r="B817" s="85" t="s">
        <v>1615</v>
      </c>
      <c r="C817" s="50" t="s">
        <v>1614</v>
      </c>
      <c r="D817" s="242">
        <v>7769.01</v>
      </c>
      <c r="E817" s="242">
        <v>0</v>
      </c>
      <c r="F817" s="52">
        <f t="shared" si="190"/>
        <v>0</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222629.97</v>
      </c>
      <c r="E819" s="242">
        <v>267079.40999999997</v>
      </c>
      <c r="F819" s="52">
        <f t="shared" si="190"/>
        <v>119.96561379404578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155069.45000000001</v>
      </c>
      <c r="E823" s="242">
        <v>232294.51</v>
      </c>
      <c r="F823" s="52">
        <f t="shared" si="190"/>
        <v>149.80030560500472</v>
      </c>
    </row>
    <row r="824" spans="1:6" ht="12.75" customHeight="1" x14ac:dyDescent="0.2">
      <c r="A824" s="53">
        <v>37221</v>
      </c>
      <c r="B824" s="85" t="s">
        <v>1628</v>
      </c>
      <c r="C824" s="50" t="s">
        <v>1629</v>
      </c>
      <c r="D824" s="242">
        <v>3745357.96</v>
      </c>
      <c r="E824" s="242">
        <v>4019472.72</v>
      </c>
      <c r="F824" s="52">
        <f t="shared" si="190"/>
        <v>107.3187866934887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186226.02</v>
      </c>
      <c r="E826" s="242">
        <v>110138.41</v>
      </c>
      <c r="F826" s="52">
        <f t="shared" si="190"/>
        <v>59.142331452930165</v>
      </c>
    </row>
    <row r="827" spans="1:6" ht="12.75" customHeight="1" x14ac:dyDescent="0.2">
      <c r="A827" s="53" t="s">
        <v>1633</v>
      </c>
      <c r="B827" s="85" t="s">
        <v>1634</v>
      </c>
      <c r="C827" s="50" t="s">
        <v>1633</v>
      </c>
      <c r="D827" s="242">
        <v>4866.17</v>
      </c>
      <c r="E827" s="242">
        <v>6604.49</v>
      </c>
      <c r="F827" s="52">
        <f t="shared" si="190"/>
        <v>135.72254976706526</v>
      </c>
    </row>
    <row r="828" spans="1:6" ht="12.75" customHeight="1" x14ac:dyDescent="0.2">
      <c r="A828" s="53" t="s">
        <v>1635</v>
      </c>
      <c r="B828" s="85" t="s">
        <v>1636</v>
      </c>
      <c r="C828" s="50" t="s">
        <v>1635</v>
      </c>
      <c r="D828" s="242">
        <v>543150.39</v>
      </c>
      <c r="E828" s="242">
        <v>713471.71</v>
      </c>
      <c r="F828" s="52">
        <f t="shared" si="190"/>
        <v>131.35804063401298</v>
      </c>
    </row>
    <row r="829" spans="1:6" ht="12.75" customHeight="1" x14ac:dyDescent="0.2">
      <c r="A829" s="53">
        <v>38117</v>
      </c>
      <c r="B829" s="85" t="s">
        <v>1637</v>
      </c>
      <c r="C829" s="50" t="s">
        <v>1638</v>
      </c>
      <c r="D829" s="242">
        <v>325.43</v>
      </c>
      <c r="E829" s="242">
        <v>0</v>
      </c>
      <c r="F829" s="52">
        <f t="shared" si="190"/>
        <v>0</v>
      </c>
    </row>
    <row r="830" spans="1:6" ht="12.75" customHeight="1" x14ac:dyDescent="0.2">
      <c r="A830" s="53">
        <v>38612</v>
      </c>
      <c r="B830" s="85" t="s">
        <v>1639</v>
      </c>
      <c r="C830" s="50" t="s">
        <v>1640</v>
      </c>
      <c r="D830" s="242">
        <v>13272.28</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33180.699999999997</v>
      </c>
      <c r="E851" s="242">
        <v>0</v>
      </c>
      <c r="F851" s="52">
        <f t="shared" si="190"/>
        <v>0</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5251.48</v>
      </c>
      <c r="E856" s="242">
        <v>509.14</v>
      </c>
      <c r="F856" s="52">
        <f t="shared" si="190"/>
        <v>9.6951716468500315</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1833751.17</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918764.97</v>
      </c>
      <c r="E885" s="242">
        <v>2479922.75</v>
      </c>
      <c r="F885" s="52">
        <f t="shared" si="190"/>
        <v>269.91916659600116</v>
      </c>
    </row>
    <row r="886" spans="1:6" ht="24" x14ac:dyDescent="0.2">
      <c r="A886" s="53">
        <v>84432</v>
      </c>
      <c r="B886" s="85" t="s">
        <v>1751</v>
      </c>
      <c r="C886" s="50" t="s">
        <v>1752</v>
      </c>
      <c r="D886" s="242">
        <v>83151.399999999994</v>
      </c>
      <c r="E886" s="242">
        <v>1810652.15</v>
      </c>
      <c r="F886" s="52">
        <f t="shared" si="190"/>
        <v>2177.5365778567771</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763764.26</v>
      </c>
      <c r="E947" s="242">
        <v>612611.03</v>
      </c>
      <c r="F947" s="52">
        <f t="shared" si="190"/>
        <v>80.209439231943108</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1124.1600000000001</v>
      </c>
      <c r="E950" s="242">
        <v>0</v>
      </c>
      <c r="F950" s="52">
        <f t="shared" si="190"/>
        <v>0</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2559299.94</v>
      </c>
      <c r="E953" s="242">
        <v>1498197.12</v>
      </c>
      <c r="F953" s="52">
        <f t="shared" si="190"/>
        <v>58.539333220943234</v>
      </c>
    </row>
    <row r="954" spans="1:6" ht="24" x14ac:dyDescent="0.2">
      <c r="A954" s="53">
        <v>54432</v>
      </c>
      <c r="B954" s="85" t="s">
        <v>1887</v>
      </c>
      <c r="C954" s="50" t="s">
        <v>1888</v>
      </c>
      <c r="D954" s="242">
        <v>281276.38</v>
      </c>
      <c r="E954" s="242">
        <v>494700.54</v>
      </c>
      <c r="F954" s="52">
        <f t="shared" si="190"/>
        <v>175.87702884970292</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34885.24</v>
      </c>
      <c r="E958" s="242">
        <v>35946.339999999997</v>
      </c>
      <c r="F958" s="52">
        <f t="shared" si="190"/>
        <v>103.04168754464638</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26.63</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1124.1600000000001</v>
      </c>
      <c r="E985" s="244">
        <v>0</v>
      </c>
      <c r="F985" s="63">
        <f t="shared" ref="F985:F992" si="192">IF(D985&lt;&gt;0,IF(E985/D985&gt;=100,"&gt;&gt;100",E985/D985*100),"-")</f>
        <v>0</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130255.17</v>
      </c>
      <c r="E987" s="245">
        <v>94308.800000000003</v>
      </c>
      <c r="F987" s="52">
        <f t="shared" si="192"/>
        <v>72.403114594223013</v>
      </c>
    </row>
    <row r="988" spans="1:6" ht="24" x14ac:dyDescent="0.2">
      <c r="A988" s="53">
        <v>26454</v>
      </c>
      <c r="B988" s="85" t="s">
        <v>1956</v>
      </c>
      <c r="C988" s="50" t="s">
        <v>1957</v>
      </c>
      <c r="D988" s="245">
        <v>0</v>
      </c>
      <c r="E988" s="245">
        <v>3009668.66</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38" sqref="E23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234499621.56999996</v>
      </c>
      <c r="E6" s="229">
        <f t="shared" si="0"/>
        <v>258498295.29999995</v>
      </c>
      <c r="F6" s="230">
        <f t="shared" ref="F6:F260" si="1">IF(D6&gt;0,IF(E6/D6&gt;=100,"&gt;&gt;100",E6/D6*100),"-")</f>
        <v>110.2339925196153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197305947.02999997</v>
      </c>
      <c r="E7" s="104">
        <f t="shared" si="2"/>
        <v>217656426.91999996</v>
      </c>
      <c r="F7" s="93">
        <f t="shared" si="1"/>
        <v>110.31417460868818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8496216.3100000005</v>
      </c>
      <c r="E8" s="104">
        <f>E9+E10-E11</f>
        <v>9169448.709999999</v>
      </c>
      <c r="F8" s="93">
        <f t="shared" si="1"/>
        <v>107.9239084250669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8071229.8700000001</v>
      </c>
      <c r="E9" s="247">
        <v>8236583.3099999996</v>
      </c>
      <c r="F9" s="93">
        <f t="shared" si="1"/>
        <v>102.0486771243451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958684.1</v>
      </c>
      <c r="E10" s="247">
        <v>1658734.65</v>
      </c>
      <c r="F10" s="93">
        <f t="shared" si="1"/>
        <v>173.02202571211936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533697.66</v>
      </c>
      <c r="E11" s="247">
        <v>725869.25</v>
      </c>
      <c r="F11" s="93">
        <f t="shared" si="1"/>
        <v>136.00757589980813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143148013.39999998</v>
      </c>
      <c r="E12" s="104">
        <f t="shared" si="3"/>
        <v>195144615.51999995</v>
      </c>
      <c r="F12" s="93">
        <f t="shared" si="1"/>
        <v>136.32366309877128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124641577.64</v>
      </c>
      <c r="E13" s="104">
        <f t="shared" si="4"/>
        <v>166487176.75999999</v>
      </c>
      <c r="F13" s="93">
        <f t="shared" si="1"/>
        <v>133.57274507617504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1226154.3600000001</v>
      </c>
      <c r="E14" s="247">
        <v>1226154.3</v>
      </c>
      <c r="F14" s="93">
        <f t="shared" si="1"/>
        <v>99.99999510665198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191654645.06999999</v>
      </c>
      <c r="E15" s="247">
        <v>236393707.03999999</v>
      </c>
      <c r="F15" s="93">
        <f t="shared" si="1"/>
        <v>123.34358343032046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1267770.6599999999</v>
      </c>
      <c r="E16" s="247">
        <v>1440321.81</v>
      </c>
      <c r="F16" s="93">
        <f t="shared" si="1"/>
        <v>113.61059657272715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7043643</v>
      </c>
      <c r="E17" s="247">
        <v>7078138.6900000004</v>
      </c>
      <c r="F17" s="93">
        <f t="shared" si="1"/>
        <v>100.48974216893163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76550635.450000003</v>
      </c>
      <c r="E18" s="247">
        <v>79651145.079999998</v>
      </c>
      <c r="F18" s="93">
        <f t="shared" si="1"/>
        <v>104.05027288378963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15472922.519999996</v>
      </c>
      <c r="E19" s="104">
        <f t="shared" si="5"/>
        <v>25086890.75999999</v>
      </c>
      <c r="F19" s="93">
        <f t="shared" si="1"/>
        <v>162.1341458122935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18845334.800000001</v>
      </c>
      <c r="E20" s="247">
        <v>23003629.98</v>
      </c>
      <c r="F20" s="93">
        <f t="shared" si="1"/>
        <v>122.06538235659256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1171842.67</v>
      </c>
      <c r="E21" s="247">
        <v>1232127.77</v>
      </c>
      <c r="F21" s="93">
        <f t="shared" si="1"/>
        <v>105.14447046035626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7442766.9199999999</v>
      </c>
      <c r="E22" s="247">
        <v>7862860.9199999999</v>
      </c>
      <c r="F22" s="93">
        <f t="shared" si="1"/>
        <v>105.64432561862355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33672836.689999998</v>
      </c>
      <c r="E23" s="247">
        <v>40095989.340000004</v>
      </c>
      <c r="F23" s="93">
        <f t="shared" si="1"/>
        <v>119.07517536800671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881129.87</v>
      </c>
      <c r="E24" s="247">
        <v>954566.1</v>
      </c>
      <c r="F24" s="93">
        <f t="shared" si="1"/>
        <v>108.33432533617319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1573606.1</v>
      </c>
      <c r="E25" s="247">
        <v>1695327.05</v>
      </c>
      <c r="F25" s="93">
        <f t="shared" si="1"/>
        <v>107.73516002511683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9721239.0500000007</v>
      </c>
      <c r="E26" s="247">
        <v>12205338.16</v>
      </c>
      <c r="F26" s="93">
        <f t="shared" si="1"/>
        <v>125.55331781497543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57835833.579999998</v>
      </c>
      <c r="E28" s="247">
        <v>61962948.560000002</v>
      </c>
      <c r="F28" s="93">
        <f t="shared" si="1"/>
        <v>107.13591336812198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1111123.92</v>
      </c>
      <c r="E29" s="104">
        <f t="shared" si="6"/>
        <v>1376467.23</v>
      </c>
      <c r="F29" s="93">
        <f t="shared" si="1"/>
        <v>123.88062260418262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4188225.17</v>
      </c>
      <c r="E30" s="247">
        <v>4608704.16</v>
      </c>
      <c r="F30" s="93">
        <f t="shared" si="1"/>
        <v>110.03955071498699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14780.34</v>
      </c>
      <c r="E32" s="247">
        <v>14780.34</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3091881.59</v>
      </c>
      <c r="E34" s="247">
        <v>3247017.27</v>
      </c>
      <c r="F34" s="93">
        <f t="shared" si="1"/>
        <v>105.01751685775263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1416531.3600000003</v>
      </c>
      <c r="E35" s="104">
        <f t="shared" si="7"/>
        <v>1462049.1700000004</v>
      </c>
      <c r="F35" s="93">
        <f t="shared" si="1"/>
        <v>103.21332878927581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3437454.87</v>
      </c>
      <c r="E36" s="247">
        <v>3644888.97</v>
      </c>
      <c r="F36" s="93">
        <f t="shared" si="1"/>
        <v>106.03452577109762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35668.39</v>
      </c>
      <c r="E37" s="247">
        <v>43047.1</v>
      </c>
      <c r="F37" s="93">
        <f t="shared" si="1"/>
        <v>120.68697241451044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73160.710000000006</v>
      </c>
      <c r="E39" s="247">
        <v>73160.72</v>
      </c>
      <c r="F39" s="93">
        <f t="shared" si="1"/>
        <v>100.00001366853874</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2129752.61</v>
      </c>
      <c r="E40" s="247">
        <v>2299047.62</v>
      </c>
      <c r="F40" s="93">
        <f t="shared" si="1"/>
        <v>107.9490457814253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101975.92000000001</v>
      </c>
      <c r="E41" s="104">
        <f t="shared" si="8"/>
        <v>89405.319999999978</v>
      </c>
      <c r="F41" s="93">
        <f t="shared" si="1"/>
        <v>87.672972207556427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266599.93</v>
      </c>
      <c r="E42" s="247">
        <v>261399.36</v>
      </c>
      <c r="F42" s="93">
        <f t="shared" si="1"/>
        <v>98.049298062456359</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19450.580000000002</v>
      </c>
      <c r="E43" s="247">
        <v>12080.55</v>
      </c>
      <c r="F43" s="93">
        <f t="shared" si="1"/>
        <v>62.108944823239199</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184074.59</v>
      </c>
      <c r="E44" s="247">
        <v>184074.59</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403882.03999999992</v>
      </c>
      <c r="E45" s="104">
        <f t="shared" si="9"/>
        <v>642626.2799999998</v>
      </c>
      <c r="F45" s="93">
        <f t="shared" si="1"/>
        <v>159.11236855196628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1324601.76</v>
      </c>
      <c r="E47" s="247">
        <v>1637440.43</v>
      </c>
      <c r="F47" s="93">
        <f t="shared" si="1"/>
        <v>123.61756411980005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64174.879999999997</v>
      </c>
      <c r="E48" s="247">
        <v>64174.91</v>
      </c>
      <c r="F48" s="93">
        <f t="shared" si="1"/>
        <v>100.0000467472631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46772.79</v>
      </c>
      <c r="E49" s="247">
        <v>50085.29</v>
      </c>
      <c r="F49" s="93">
        <f t="shared" si="1"/>
        <v>107.08210906383819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1031667.39</v>
      </c>
      <c r="E50" s="247">
        <v>1109074.3500000001</v>
      </c>
      <c r="F50" s="93">
        <f t="shared" si="1"/>
        <v>107.50309263918869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4156.83</v>
      </c>
      <c r="E51" s="247">
        <v>4156.83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48313.169999999925</v>
      </c>
      <c r="E52" s="104">
        <f t="shared" si="10"/>
        <v>52928.94000000041</v>
      </c>
      <c r="F52" s="93">
        <f t="shared" si="1"/>
        <v>109.55385457009028</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24876.66</v>
      </c>
      <c r="E53" s="247">
        <v>34318.71</v>
      </c>
      <c r="F53" s="93">
        <f t="shared" si="1"/>
        <v>137.9554570428667</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6061932.0899999999</v>
      </c>
      <c r="E54" s="247">
        <v>6368060.8200000003</v>
      </c>
      <c r="F54" s="93">
        <f t="shared" si="1"/>
        <v>105.05001912682266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6038495.5800000001</v>
      </c>
      <c r="E55" s="247">
        <v>6349450.5899999999</v>
      </c>
      <c r="F55" s="93">
        <f t="shared" si="1"/>
        <v>105.14954438370228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43585460.589999996</v>
      </c>
      <c r="E56" s="104">
        <f t="shared" si="11"/>
        <v>9352372.2199999988</v>
      </c>
      <c r="F56" s="93">
        <f t="shared" si="1"/>
        <v>21.457550507440903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42133111.549999997</v>
      </c>
      <c r="E57" s="247">
        <v>4320559.54</v>
      </c>
      <c r="F57" s="93">
        <f t="shared" si="1"/>
        <v>10.2545465574569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13684.31</v>
      </c>
      <c r="E58" s="247">
        <v>55415.77</v>
      </c>
      <c r="F58" s="93">
        <f t="shared" si="1"/>
        <v>404.95845241740358</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1438664.73</v>
      </c>
      <c r="E62" s="247">
        <v>4976396.91</v>
      </c>
      <c r="F62" s="93">
        <f t="shared" si="1"/>
        <v>345.90386531544431</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2023786.7300000002</v>
      </c>
      <c r="E63" s="104">
        <f t="shared" si="12"/>
        <v>3932904.7</v>
      </c>
      <c r="F63" s="93">
        <f t="shared" si="1"/>
        <v>194.3339503960479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2001524.36</v>
      </c>
      <c r="E64" s="247">
        <v>3916272.06</v>
      </c>
      <c r="F64" s="93">
        <f t="shared" si="1"/>
        <v>195.66447145314783</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4100.55</v>
      </c>
      <c r="E65" s="247">
        <v>6332.12</v>
      </c>
      <c r="F65" s="93">
        <f t="shared" si="1"/>
        <v>154.42123617563496</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18161.82</v>
      </c>
      <c r="E67" s="247">
        <v>10300.52</v>
      </c>
      <c r="F67" s="93">
        <f t="shared" si="1"/>
        <v>56.715241093678934</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37193674.539999999</v>
      </c>
      <c r="E68" s="104">
        <f t="shared" si="13"/>
        <v>40841868.380000003</v>
      </c>
      <c r="F68" s="93">
        <f t="shared" si="1"/>
        <v>109.80864054202696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16682664.699999999</v>
      </c>
      <c r="E69" s="104">
        <f t="shared" si="14"/>
        <v>21690698.91</v>
      </c>
      <c r="F69" s="93">
        <f t="shared" si="1"/>
        <v>130.01939018770784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16679257.739999998</v>
      </c>
      <c r="E70" s="104">
        <f t="shared" si="15"/>
        <v>21673321.960000001</v>
      </c>
      <c r="F70" s="93">
        <f t="shared" si="1"/>
        <v>129.94176538218062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36513.17</v>
      </c>
      <c r="E71" s="247">
        <v>69591.820000000007</v>
      </c>
      <c r="F71" s="93">
        <f t="shared" si="1"/>
        <v>190.59375014549548</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16633635.949999999</v>
      </c>
      <c r="E72" s="247">
        <v>21599482.539999999</v>
      </c>
      <c r="F72" s="93">
        <f t="shared" si="1"/>
        <v>129.85424596839275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9108.6200000000008</v>
      </c>
      <c r="E74" s="247">
        <v>4247.6000000000004</v>
      </c>
      <c r="F74" s="93">
        <f t="shared" si="1"/>
        <v>46.632750076301349</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2086</v>
      </c>
      <c r="E75" s="247">
        <v>9756.25</v>
      </c>
      <c r="F75" s="93">
        <f t="shared" si="1"/>
        <v>467.70134228187919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1320.96</v>
      </c>
      <c r="E76" s="247">
        <v>7620.7</v>
      </c>
      <c r="F76" s="93">
        <f t="shared" si="1"/>
        <v>576.90618943798449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1208232.76</v>
      </c>
      <c r="E78" s="104">
        <f>E79+SUM(E82:E84)-E85+E86</f>
        <v>1486562.87</v>
      </c>
      <c r="F78" s="93">
        <f t="shared" si="1"/>
        <v>123.03613336887176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300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10481.67</v>
      </c>
      <c r="E83" s="247">
        <v>17294.61</v>
      </c>
      <c r="F83" s="93">
        <f t="shared" si="1"/>
        <v>164.99861186242268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29806.85</v>
      </c>
      <c r="E84" s="247">
        <v>37758.58</v>
      </c>
      <c r="F84" s="93">
        <f t="shared" si="1"/>
        <v>126.67752546813904</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11001.83</v>
      </c>
      <c r="E85" s="247">
        <v>11001.83</v>
      </c>
      <c r="F85" s="93">
        <f t="shared" si="1"/>
        <v>100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1178946.07</v>
      </c>
      <c r="E86" s="247">
        <v>1442211.51</v>
      </c>
      <c r="F86" s="93">
        <f t="shared" si="1"/>
        <v>122.33057530782557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658349.40999999992</v>
      </c>
      <c r="E87" s="104">
        <f t="shared" si="17"/>
        <v>658349.40999999992</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1782235.27</v>
      </c>
      <c r="E88" s="104">
        <f t="shared" si="18"/>
        <v>1781689.71</v>
      </c>
      <c r="F88" s="93">
        <f t="shared" si="1"/>
        <v>99.969389002160199</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724710.81</v>
      </c>
      <c r="E93" s="247">
        <v>724710.81</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1057524.46</v>
      </c>
      <c r="E97" s="247">
        <v>1056978.8999999999</v>
      </c>
      <c r="F97" s="93">
        <f t="shared" si="1"/>
        <v>99.948411595132271</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1123885.8600000001</v>
      </c>
      <c r="E117" s="247">
        <v>1123340.3</v>
      </c>
      <c r="F117" s="93">
        <f t="shared" si="1"/>
        <v>99.951457704076816</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61407.7</v>
      </c>
      <c r="E118" s="104">
        <f t="shared" si="20"/>
        <v>61407.7</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64725.77</v>
      </c>
      <c r="E119" s="104">
        <f t="shared" si="21"/>
        <v>64725.77</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50738.239999999998</v>
      </c>
      <c r="E123" s="247">
        <v>50738.239999999998</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13987.53</v>
      </c>
      <c r="E125" s="247">
        <v>13987.53</v>
      </c>
      <c r="F125" s="93">
        <f t="shared" si="1"/>
        <v>100</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3318.07</v>
      </c>
      <c r="E133" s="247">
        <v>3318.07</v>
      </c>
      <c r="F133" s="93">
        <f t="shared" si="1"/>
        <v>100</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3226406.54</v>
      </c>
      <c r="E134" s="104">
        <f t="shared" si="23"/>
        <v>3223791.9</v>
      </c>
      <c r="F134" s="93">
        <f t="shared" si="1"/>
        <v>99.918961235430672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3229857.33</v>
      </c>
      <c r="E135" s="104">
        <f t="shared" si="24"/>
        <v>3227003.79</v>
      </c>
      <c r="F135" s="93">
        <f t="shared" si="1"/>
        <v>99.911651205968283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2229.7399999999998</v>
      </c>
      <c r="E136" s="247">
        <v>2229.7399999999998</v>
      </c>
      <c r="F136" s="93">
        <f t="shared" si="1"/>
        <v>100</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2555564.42</v>
      </c>
      <c r="E139" s="247">
        <v>2552710.88</v>
      </c>
      <c r="F139" s="93">
        <f t="shared" si="1"/>
        <v>99.888340126444547</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13803.17</v>
      </c>
      <c r="E140" s="247">
        <v>13803.17</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658260</v>
      </c>
      <c r="E141" s="247">
        <v>658260</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3450.79</v>
      </c>
      <c r="E145" s="247">
        <v>3211.89</v>
      </c>
      <c r="F145" s="93">
        <f t="shared" si="1"/>
        <v>93.07694759750666</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10607984.65</v>
      </c>
      <c r="E146" s="104">
        <f t="shared" si="26"/>
        <v>8216844.6600000001</v>
      </c>
      <c r="F146" s="93">
        <f t="shared" si="1"/>
        <v>77.459054958191331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73870.91</v>
      </c>
      <c r="E147" s="247">
        <v>51024.23</v>
      </c>
      <c r="F147" s="93">
        <f t="shared" si="1"/>
        <v>69.072155737623916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3775400.5999999996</v>
      </c>
      <c r="E149" s="104">
        <f t="shared" si="27"/>
        <v>2351123.59</v>
      </c>
      <c r="F149" s="93">
        <f t="shared" si="1"/>
        <v>62.274811049190383</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519459.4</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54587.57</v>
      </c>
      <c r="E151" s="247">
        <v>12500.16</v>
      </c>
      <c r="F151" s="93">
        <f t="shared" si="1"/>
        <v>22.899279084963847</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314918.8</v>
      </c>
      <c r="E152" s="247">
        <v>424408.49</v>
      </c>
      <c r="F152" s="93">
        <f t="shared" si="1"/>
        <v>134.76759405916701</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78643.77</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18803.93</v>
      </c>
      <c r="E154" s="247">
        <v>0</v>
      </c>
      <c r="F154" s="93">
        <f t="shared" si="1"/>
        <v>0</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2137317.02</v>
      </c>
      <c r="E155" s="247">
        <v>38023.58</v>
      </c>
      <c r="F155" s="93">
        <f t="shared" si="1"/>
        <v>1.7790332292399</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1249773.28</v>
      </c>
      <c r="E157" s="247">
        <v>1278088.19</v>
      </c>
      <c r="F157" s="93">
        <f t="shared" si="1"/>
        <v>102.26560372614142</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222363.07</v>
      </c>
      <c r="E158" s="247">
        <v>208909.1</v>
      </c>
      <c r="F158" s="93">
        <f t="shared" si="1"/>
        <v>93.949548367001768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1182437.0900000001</v>
      </c>
      <c r="E159" s="247">
        <v>1333507.1399999999</v>
      </c>
      <c r="F159" s="93">
        <f t="shared" si="1"/>
        <v>112.77615961792942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3896671.62</v>
      </c>
      <c r="E160" s="247">
        <v>2374426.06</v>
      </c>
      <c r="F160" s="93">
        <f t="shared" si="1"/>
        <v>60.934723054748964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2842006.93</v>
      </c>
      <c r="E161" s="247">
        <v>3327036.62</v>
      </c>
      <c r="F161" s="93">
        <f t="shared" si="1"/>
        <v>117.0664499400077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4466.16</v>
      </c>
      <c r="E162" s="247">
        <v>133.41</v>
      </c>
      <c r="F162" s="93">
        <f t="shared" si="1"/>
        <v>2.9871298833897577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1389231.73</v>
      </c>
      <c r="E163" s="247">
        <v>1429315.49</v>
      </c>
      <c r="F163" s="93">
        <f t="shared" si="1"/>
        <v>102.8853184918257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88031.59</v>
      </c>
      <c r="E164" s="104">
        <f t="shared" si="28"/>
        <v>77323.33</v>
      </c>
      <c r="F164" s="93">
        <f t="shared" si="1"/>
        <v>87.835889366533081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92715.78</v>
      </c>
      <c r="E166" s="247">
        <v>77323.33</v>
      </c>
      <c r="F166" s="93">
        <f t="shared" si="1"/>
        <v>83.398241378112772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4684.1899999999996</v>
      </c>
      <c r="E169" s="247">
        <v>0</v>
      </c>
      <c r="F169" s="93">
        <f t="shared" si="1"/>
        <v>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4660597.1900000004</v>
      </c>
      <c r="E170" s="104">
        <f t="shared" si="29"/>
        <v>5426889.5999999996</v>
      </c>
      <c r="F170" s="93">
        <f t="shared" si="1"/>
        <v>116.44193606012965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113011.23</v>
      </c>
      <c r="E171" s="247">
        <v>9382.67</v>
      </c>
      <c r="F171" s="93">
        <f t="shared" si="1"/>
        <v>8.3024226884354775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4547585.96</v>
      </c>
      <c r="E173" s="247">
        <v>5417506.9299999997</v>
      </c>
      <c r="F173" s="93">
        <f t="shared" si="1"/>
        <v>119.129291401014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234499621.56999999</v>
      </c>
      <c r="E175" s="104">
        <f t="shared" si="30"/>
        <v>258498295.30000001</v>
      </c>
      <c r="F175" s="93">
        <f t="shared" si="1"/>
        <v>110.23399251961533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100067334.89</v>
      </c>
      <c r="E176" s="104">
        <f t="shared" si="31"/>
        <v>101852578.21999998</v>
      </c>
      <c r="F176" s="93">
        <f t="shared" si="1"/>
        <v>101.78404204724991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79385688.780000001</v>
      </c>
      <c r="E177" s="104">
        <f t="shared" si="32"/>
        <v>80881924.019999996</v>
      </c>
      <c r="F177" s="93">
        <f t="shared" si="1"/>
        <v>101.88476696869945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10254056.390000001</v>
      </c>
      <c r="E178" s="247">
        <v>12663489.619999999</v>
      </c>
      <c r="F178" s="93">
        <f t="shared" si="1"/>
        <v>123.4973666845614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21655537.82</v>
      </c>
      <c r="E179" s="247">
        <v>15734736.630000001</v>
      </c>
      <c r="F179" s="93">
        <f t="shared" si="1"/>
        <v>72.659181964384942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502713.37</v>
      </c>
      <c r="E180" s="104">
        <f t="shared" si="33"/>
        <v>158465.56</v>
      </c>
      <c r="F180" s="93">
        <f t="shared" si="1"/>
        <v>31.522050030219006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13081.02</v>
      </c>
      <c r="E182" s="247">
        <v>14396.34</v>
      </c>
      <c r="F182" s="93">
        <f t="shared" si="1"/>
        <v>110.0551791832747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489632.35</v>
      </c>
      <c r="E183" s="247">
        <v>144069.22</v>
      </c>
      <c r="F183" s="93">
        <f t="shared" si="1"/>
        <v>29.423958608944041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14924.57</v>
      </c>
      <c r="E184" s="247">
        <v>25670.53</v>
      </c>
      <c r="F184" s="93">
        <f t="shared" si="1"/>
        <v>172.00180641720331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48944.93</v>
      </c>
      <c r="E186" s="247">
        <v>75482.3</v>
      </c>
      <c r="F186" s="93">
        <f t="shared" si="1"/>
        <v>154.21883328875941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33150.26</v>
      </c>
      <c r="E187" s="247">
        <v>1967.03</v>
      </c>
      <c r="F187" s="93">
        <f t="shared" si="1"/>
        <v>5.9336789515376349</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46876361.439999998</v>
      </c>
      <c r="E188" s="247">
        <v>52222112.350000001</v>
      </c>
      <c r="F188" s="93">
        <f t="shared" si="1"/>
        <v>111.4039373914342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4446337.29</v>
      </c>
      <c r="E189" s="247">
        <v>1252472.96</v>
      </c>
      <c r="F189" s="93">
        <f t="shared" si="1"/>
        <v>28.168644848803183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388.44</v>
      </c>
      <c r="E190" s="104">
        <f t="shared" si="34"/>
        <v>388.44</v>
      </c>
      <c r="F190" s="93">
        <f t="shared" si="1"/>
        <v>100</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388.44</v>
      </c>
      <c r="E191" s="104">
        <f t="shared" si="35"/>
        <v>388.44</v>
      </c>
      <c r="F191" s="93">
        <f t="shared" si="1"/>
        <v>100</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388.44</v>
      </c>
      <c r="E195" s="247">
        <v>388.44</v>
      </c>
      <c r="F195" s="93">
        <f t="shared" si="1"/>
        <v>100</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16023121.68</v>
      </c>
      <c r="E206" s="104">
        <f t="shared" si="37"/>
        <v>19521935.609999999</v>
      </c>
      <c r="F206" s="93">
        <f t="shared" si="1"/>
        <v>121.83603170390454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16023121.68</v>
      </c>
      <c r="E207" s="104">
        <f t="shared" si="38"/>
        <v>19521935.609999999</v>
      </c>
      <c r="F207" s="93">
        <f t="shared" si="1"/>
        <v>121.83603170390454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7850523.25</v>
      </c>
      <c r="E208" s="247">
        <v>9039875.0099999998</v>
      </c>
      <c r="F208" s="93">
        <f t="shared" si="1"/>
        <v>115.1499679973561</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8042343.2599999998</v>
      </c>
      <c r="E212" s="247">
        <v>7378083.1399999997</v>
      </c>
      <c r="F212" s="93">
        <f t="shared" si="1"/>
        <v>91.740465452353746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130255.17</v>
      </c>
      <c r="E214" s="247">
        <v>3103977.46</v>
      </c>
      <c r="F214" s="93">
        <f t="shared" si="1"/>
        <v>2382.9975117302447</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211798.7</v>
      </c>
      <c r="E234" s="104">
        <f t="shared" si="40"/>
        <v>195857.19</v>
      </c>
      <c r="F234" s="93">
        <f t="shared" si="1"/>
        <v>92.47327297098613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172.54</v>
      </c>
      <c r="E235" s="247">
        <v>80</v>
      </c>
      <c r="F235" s="93">
        <f t="shared" si="1"/>
        <v>46.366060044047757</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211626.16</v>
      </c>
      <c r="E236" s="247">
        <v>195777.19</v>
      </c>
      <c r="F236" s="93">
        <f t="shared" si="1"/>
        <v>92.510864441333723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134432286.68000001</v>
      </c>
      <c r="E237" s="104">
        <f t="shared" si="41"/>
        <v>156645717.08000001</v>
      </c>
      <c r="F237" s="93">
        <f t="shared" si="1"/>
        <v>116.52388049671166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182797463.39000002</v>
      </c>
      <c r="E238" s="104">
        <f t="shared" si="42"/>
        <v>197505025.88000003</v>
      </c>
      <c r="F238" s="93">
        <f t="shared" si="1"/>
        <v>108.04582416913593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199326237.36000001</v>
      </c>
      <c r="E239" s="104">
        <f t="shared" si="43"/>
        <v>214515173.92000002</v>
      </c>
      <c r="F239" s="93">
        <f t="shared" si="1"/>
        <v>107.62013910520345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129029629.45999999</v>
      </c>
      <c r="E240" s="247">
        <v>138481113.65000001</v>
      </c>
      <c r="F240" s="93">
        <f t="shared" si="1"/>
        <v>107.32504947085044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70296607.900000006</v>
      </c>
      <c r="E241" s="247">
        <v>76034060.269999996</v>
      </c>
      <c r="F241" s="93">
        <f t="shared" si="1"/>
        <v>108.16177699237176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16528773.970000001</v>
      </c>
      <c r="E242" s="104">
        <f t="shared" si="44"/>
        <v>17010148.039999999</v>
      </c>
      <c r="F242" s="93">
        <f t="shared" si="1"/>
        <v>102.91233984367926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2979191.72</v>
      </c>
      <c r="E243" s="247">
        <v>5086055.59</v>
      </c>
      <c r="F243" s="93">
        <f t="shared" si="1"/>
        <v>170.719311411083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13549582.25</v>
      </c>
      <c r="E244" s="247">
        <v>11924092.449999999</v>
      </c>
      <c r="F244" s="93">
        <f t="shared" si="1"/>
        <v>88.003395455236273</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-58983040.450000003</v>
      </c>
      <c r="E245" s="104">
        <f t="shared" si="45"/>
        <v>-49014666.689999998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9073306</v>
      </c>
      <c r="E246" s="104">
        <f t="shared" si="46"/>
        <v>1680010.56</v>
      </c>
      <c r="F246" s="93">
        <f t="shared" si="1"/>
        <v>18.515969372134037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9073306</v>
      </c>
      <c r="E249" s="247">
        <v>1680010.56</v>
      </c>
      <c r="F249" s="93">
        <f t="shared" si="1"/>
        <v>18.515969372134037</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68056346.450000003</v>
      </c>
      <c r="E250" s="104">
        <f t="shared" si="47"/>
        <v>50694677.25</v>
      </c>
      <c r="F250" s="93">
        <f t="shared" si="1"/>
        <v>74.489272337363317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37541998.899999999</v>
      </c>
      <c r="E251" s="247">
        <v>31638029.210000001</v>
      </c>
      <c r="F251" s="93">
        <f t="shared" si="1"/>
        <v>84.27369382827402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30514347.550000001</v>
      </c>
      <c r="E252" s="247">
        <v>19056648.039999999</v>
      </c>
      <c r="F252" s="93">
        <f t="shared" si="1"/>
        <v>62.451435374045872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3.18</v>
      </c>
      <c r="E254" s="247">
        <v>81.56</v>
      </c>
      <c r="F254" s="93">
        <f t="shared" si="1"/>
        <v>2564.7798742138361</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10538398.460000001</v>
      </c>
      <c r="E255" s="247">
        <v>8097264.9299999997</v>
      </c>
      <c r="F255" s="93">
        <f t="shared" si="1"/>
        <v>76.835820554084449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79468.460000000006</v>
      </c>
      <c r="E256" s="247">
        <v>58174.52</v>
      </c>
      <c r="F256" s="93">
        <f t="shared" si="1"/>
        <v>73.204539259978091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116862964.76000001</v>
      </c>
      <c r="E259" s="104">
        <f t="shared" si="49"/>
        <v>119258782.42</v>
      </c>
      <c r="F259" s="93">
        <f t="shared" si="1"/>
        <v>102.0501085736788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116862964.76000001</v>
      </c>
      <c r="E260" s="248">
        <v>119258782.42</v>
      </c>
      <c r="F260" s="97">
        <f t="shared" si="1"/>
        <v>102.0501085736788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1123885.8600000001</v>
      </c>
      <c r="E262" s="247">
        <v>1123340.3</v>
      </c>
      <c r="F262" s="93">
        <f t="shared" ref="F262:F322" si="50">IF(D262&gt;0,IF(E262/D262&gt;=100,"&gt;&gt;100",E262/D262*100),"-")</f>
        <v>99.951457704076816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658349.41</v>
      </c>
      <c r="E263" s="247">
        <v>658349.41</v>
      </c>
      <c r="F263" s="93">
        <f t="shared" si="50"/>
        <v>100</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5690468.4100000001</v>
      </c>
      <c r="E264" s="247">
        <v>4176301.58</v>
      </c>
      <c r="F264" s="93">
        <f t="shared" si="50"/>
        <v>73.391174137104116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6306747.9699999997</v>
      </c>
      <c r="E265" s="247">
        <v>5469858.5700000003</v>
      </c>
      <c r="F265" s="93">
        <f t="shared" si="50"/>
        <v>86.730254578414687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61442.47</v>
      </c>
      <c r="E266" s="247">
        <v>54849.29</v>
      </c>
      <c r="F266" s="93">
        <f t="shared" si="50"/>
        <v>89.269344152342839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31273.31</v>
      </c>
      <c r="E267" s="247">
        <v>22474.04</v>
      </c>
      <c r="F267" s="93">
        <f t="shared" si="50"/>
        <v>71.863323709578552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614405.31999999995</v>
      </c>
      <c r="E268" s="247">
        <v>733348.24</v>
      </c>
      <c r="F268" s="93">
        <f t="shared" si="50"/>
        <v>119.35903159171866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16502.47</v>
      </c>
      <c r="E269" s="247">
        <v>409839.46</v>
      </c>
      <c r="F269" s="93">
        <f t="shared" si="50"/>
        <v>2483.5037421670813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520707.63</v>
      </c>
      <c r="E271" s="247">
        <v>279010.26</v>
      </c>
      <c r="F271" s="93">
        <f t="shared" si="50"/>
        <v>53.58290217487307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27330.65</v>
      </c>
      <c r="E272" s="247">
        <v>20013.55</v>
      </c>
      <c r="F272" s="93">
        <f t="shared" si="50"/>
        <v>73.227493674683913</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25638285.780000001</v>
      </c>
      <c r="E287" s="247">
        <v>17361800.460000001</v>
      </c>
      <c r="F287" s="93">
        <f t="shared" si="50"/>
        <v>67.718257799995556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53747403</v>
      </c>
      <c r="E288" s="247">
        <v>63520123.560000002</v>
      </c>
      <c r="F288" s="93">
        <f t="shared" si="50"/>
        <v>118.18268421266791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2366357.7799999998</v>
      </c>
      <c r="E289" s="247">
        <v>301332.65000000002</v>
      </c>
      <c r="F289" s="93">
        <f t="shared" si="50"/>
        <v>12.734027480831747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2079979.51</v>
      </c>
      <c r="E290" s="247">
        <v>951140.31</v>
      </c>
      <c r="F290" s="93">
        <f t="shared" si="50"/>
        <v>45.728349987447714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388.44</v>
      </c>
      <c r="E292" s="247">
        <v>388.44</v>
      </c>
      <c r="F292" s="93">
        <f t="shared" si="50"/>
        <v>100</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289888.71999999997</v>
      </c>
      <c r="E293" s="247">
        <v>258100.35</v>
      </c>
      <c r="F293" s="93">
        <f t="shared" si="50"/>
        <v>89.034285294025935</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15733232.960000001</v>
      </c>
      <c r="E294" s="247">
        <v>19263835.260000002</v>
      </c>
      <c r="F294" s="93">
        <f t="shared" si="50"/>
        <v>122.44041201815396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44590634.520000003</v>
      </c>
      <c r="E295" s="247">
        <v>48694947.240000002</v>
      </c>
      <c r="F295" s="93">
        <f t="shared" si="50"/>
        <v>109.20442771039535</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380827.89</v>
      </c>
      <c r="E296" s="247">
        <v>408348.9</v>
      </c>
      <c r="F296" s="93">
        <f t="shared" si="50"/>
        <v>107.22662670530774</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148597.4</v>
      </c>
      <c r="E297" s="247">
        <v>227174.22</v>
      </c>
      <c r="F297" s="93">
        <f t="shared" si="50"/>
        <v>152.87900057470725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588920.24</v>
      </c>
      <c r="E298" s="247">
        <v>1684918.18</v>
      </c>
      <c r="F298" s="93">
        <f t="shared" si="50"/>
        <v>286.10295003615431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2056.3000000000002</v>
      </c>
      <c r="E299" s="247">
        <v>868.72</v>
      </c>
      <c r="F299" s="93">
        <f t="shared" si="50"/>
        <v>42.246753878325144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59004.27</v>
      </c>
      <c r="E301" s="247">
        <v>206762.23999999999</v>
      </c>
      <c r="F301" s="93">
        <f t="shared" si="50"/>
        <v>350.41911373532798</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432580.2</v>
      </c>
      <c r="E302" s="247">
        <v>547873.43999999994</v>
      </c>
      <c r="F302" s="93">
        <f t="shared" si="50"/>
        <v>126.65245427321913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130255.17</v>
      </c>
      <c r="E312" s="247">
        <v>3103977.46</v>
      </c>
      <c r="F312" s="93">
        <f t="shared" si="50"/>
        <v>2382.9975117302447</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6236301.2999999998</v>
      </c>
      <c r="E5" s="79">
        <f t="shared" si="0"/>
        <v>6868291.5200000005</v>
      </c>
      <c r="F5" s="80">
        <f t="shared" ref="F5:F141" si="1">IF(D5&gt;0,IF(E5/D5&gt;=100,"&gt;&gt;100",E5/D5*100),"-")</f>
        <v>110.13405526124917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370800.89</v>
      </c>
      <c r="E6" s="81">
        <f t="shared" si="2"/>
        <v>417520.57</v>
      </c>
      <c r="F6" s="63">
        <f t="shared" si="1"/>
        <v>112.59966770845668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370800.89</v>
      </c>
      <c r="E7" s="249">
        <v>416898.7</v>
      </c>
      <c r="F7" s="63">
        <f t="shared" si="1"/>
        <v>112.43195775500969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621.87</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5789361.54</v>
      </c>
      <c r="E13" s="81">
        <f t="shared" si="4"/>
        <v>6352937.6699999999</v>
      </c>
      <c r="F13" s="63">
        <f t="shared" si="1"/>
        <v>109.73468535530431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5302564.87</v>
      </c>
      <c r="E14" s="249">
        <v>5741015.9900000002</v>
      </c>
      <c r="F14" s="63">
        <f t="shared" si="1"/>
        <v>108.26866112436642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486796.67</v>
      </c>
      <c r="E16" s="249">
        <v>611921.68000000005</v>
      </c>
      <c r="F16" s="63">
        <f t="shared" si="1"/>
        <v>125.70375224629208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57628.38</v>
      </c>
      <c r="E19" s="249">
        <v>75503.28</v>
      </c>
      <c r="F19" s="63">
        <f t="shared" si="1"/>
        <v>131.01752990453664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18510.490000000002</v>
      </c>
      <c r="E20" s="249">
        <v>22330</v>
      </c>
      <c r="F20" s="63">
        <f t="shared" si="1"/>
        <v>120.63429979433282</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87781.840000000011</v>
      </c>
      <c r="E22" s="81">
        <f t="shared" si="5"/>
        <v>125706.97</v>
      </c>
      <c r="F22" s="63">
        <f t="shared" si="1"/>
        <v>143.20384489548178</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4168.5200000000004</v>
      </c>
      <c r="E24" s="249">
        <v>0</v>
      </c>
      <c r="F24" s="63">
        <f t="shared" si="1"/>
        <v>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83613.320000000007</v>
      </c>
      <c r="E27" s="249">
        <v>125706.97</v>
      </c>
      <c r="F27" s="63">
        <f t="shared" si="1"/>
        <v>150.34323478603648</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276998.94</v>
      </c>
      <c r="E28" s="81">
        <f t="shared" si="6"/>
        <v>352252.89</v>
      </c>
      <c r="F28" s="63">
        <f t="shared" si="1"/>
        <v>127.16759493736691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202702.57</v>
      </c>
      <c r="E30" s="249">
        <v>208007.81</v>
      </c>
      <c r="F30" s="63">
        <f t="shared" si="1"/>
        <v>102.61725344676191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22446.22</v>
      </c>
      <c r="E33" s="249">
        <v>69310.929999999993</v>
      </c>
      <c r="F33" s="63">
        <f t="shared" si="1"/>
        <v>308.78664648212475</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51850.15</v>
      </c>
      <c r="E34" s="249">
        <v>74934.149999999994</v>
      </c>
      <c r="F34" s="63">
        <f t="shared" si="1"/>
        <v>144.52060408696983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8076103.6099999994</v>
      </c>
      <c r="E35" s="81">
        <f t="shared" si="7"/>
        <v>8707509.6400000006</v>
      </c>
      <c r="F35" s="63">
        <f t="shared" si="1"/>
        <v>107.8182012080452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3118382.87</v>
      </c>
      <c r="E39" s="81">
        <f t="shared" si="9"/>
        <v>1194355.47</v>
      </c>
      <c r="F39" s="63">
        <f t="shared" si="1"/>
        <v>38.300475592338024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3070320.99</v>
      </c>
      <c r="E40" s="249">
        <v>1146271.3999999999</v>
      </c>
      <c r="F40" s="63">
        <f t="shared" si="1"/>
        <v>37.333927095355584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48061.88</v>
      </c>
      <c r="E42" s="249">
        <v>48084.07</v>
      </c>
      <c r="F42" s="63">
        <f t="shared" si="1"/>
        <v>100.04616964629764</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9443.4599999999991</v>
      </c>
      <c r="E43" s="81">
        <f t="shared" si="10"/>
        <v>267401.25</v>
      </c>
      <c r="F43" s="63">
        <f t="shared" si="1"/>
        <v>2831.6025058611995</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9443.4599999999991</v>
      </c>
      <c r="E49" s="249">
        <v>267401.25</v>
      </c>
      <c r="F49" s="63">
        <f t="shared" si="1"/>
        <v>2831.6025058611995</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288056.77</v>
      </c>
      <c r="E50" s="81">
        <f t="shared" si="11"/>
        <v>318649.18</v>
      </c>
      <c r="F50" s="63">
        <f t="shared" si="1"/>
        <v>110.6202711361375</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288056.77</v>
      </c>
      <c r="E53" s="249">
        <v>318649.18</v>
      </c>
      <c r="F53" s="63">
        <f t="shared" si="1"/>
        <v>110.6202711361375</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11375.13</v>
      </c>
      <c r="E54" s="81">
        <f t="shared" si="12"/>
        <v>975125</v>
      </c>
      <c r="F54" s="63">
        <f t="shared" si="1"/>
        <v>8572.4295019045931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11375.13</v>
      </c>
      <c r="E55" s="249">
        <v>975125</v>
      </c>
      <c r="F55" s="63">
        <f t="shared" si="1"/>
        <v>8572.4295019045931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4648845.38</v>
      </c>
      <c r="E61" s="81">
        <f t="shared" si="13"/>
        <v>5937939.1099999994</v>
      </c>
      <c r="F61" s="63">
        <f t="shared" si="1"/>
        <v>127.72933114845819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3317511.98</v>
      </c>
      <c r="E63" s="249">
        <v>4576999.1399999997</v>
      </c>
      <c r="F63" s="63">
        <f t="shared" si="1"/>
        <v>137.96481120770511</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258874.03</v>
      </c>
      <c r="E64" s="249">
        <v>184616.82</v>
      </c>
      <c r="F64" s="63">
        <f t="shared" si="1"/>
        <v>71.315311157322341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1072459.3700000001</v>
      </c>
      <c r="E65" s="249">
        <v>1176323.1499999999</v>
      </c>
      <c r="F65" s="63">
        <f t="shared" si="1"/>
        <v>109.68463541886904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14039.63</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14039.63</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569203.07000000007</v>
      </c>
      <c r="E75" s="81">
        <f t="shared" si="15"/>
        <v>659485.69999999995</v>
      </c>
      <c r="F75" s="63">
        <f t="shared" si="1"/>
        <v>115.86123384752649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53862.15</v>
      </c>
      <c r="E76" s="249">
        <v>116978.62</v>
      </c>
      <c r="F76" s="63">
        <f t="shared" si="1"/>
        <v>217.18149015588867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46771.519999999997</v>
      </c>
      <c r="E78" s="249">
        <v>112575</v>
      </c>
      <c r="F78" s="63">
        <f t="shared" si="1"/>
        <v>240.69134379211965</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111333.44</v>
      </c>
      <c r="E79" s="249">
        <v>166088.28</v>
      </c>
      <c r="F79" s="63">
        <f t="shared" si="1"/>
        <v>149.18094689250597</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357235.96</v>
      </c>
      <c r="E81" s="249">
        <v>263843.8</v>
      </c>
      <c r="F81" s="63">
        <f t="shared" si="1"/>
        <v>73.857010363682306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603301.68999999994</v>
      </c>
      <c r="E82" s="81">
        <f t="shared" si="16"/>
        <v>1002759.52</v>
      </c>
      <c r="F82" s="63">
        <f t="shared" si="1"/>
        <v>166.21195276280432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603301.68999999994</v>
      </c>
      <c r="E84" s="249">
        <v>1002759.52</v>
      </c>
      <c r="F84" s="63">
        <f t="shared" si="1"/>
        <v>166.21195276280432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122088299.38000001</v>
      </c>
      <c r="E89" s="81">
        <f t="shared" si="17"/>
        <v>129551869.56999999</v>
      </c>
      <c r="F89" s="63">
        <f t="shared" si="1"/>
        <v>106.11325592042986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10609427.449999999</v>
      </c>
      <c r="E94" s="81">
        <f t="shared" si="19"/>
        <v>12661725.9</v>
      </c>
      <c r="F94" s="63">
        <f t="shared" si="1"/>
        <v>119.34410183463766</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10609427.449999999</v>
      </c>
      <c r="E95" s="249">
        <v>12661725.9</v>
      </c>
      <c r="F95" s="63">
        <f t="shared" si="1"/>
        <v>119.34410183463766</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106064368.17</v>
      </c>
      <c r="E99" s="81">
        <f t="shared" si="20"/>
        <v>111639325.91999999</v>
      </c>
      <c r="F99" s="63">
        <f t="shared" si="1"/>
        <v>105.25620229129582</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81105260.829999998</v>
      </c>
      <c r="E100" s="249">
        <v>92840145.879999995</v>
      </c>
      <c r="F100" s="63">
        <f t="shared" si="1"/>
        <v>114.4687100810844</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24959107.34</v>
      </c>
      <c r="E101" s="249">
        <v>18799180.039999999</v>
      </c>
      <c r="F101" s="63">
        <f t="shared" si="1"/>
        <v>75.319921437542874</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5216960.09</v>
      </c>
      <c r="E104" s="249">
        <v>5069475.47</v>
      </c>
      <c r="F104" s="63">
        <f t="shared" si="1"/>
        <v>97.172977798264114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178184.66</v>
      </c>
      <c r="E105" s="249">
        <v>173712.9</v>
      </c>
      <c r="F105" s="63">
        <f t="shared" si="1"/>
        <v>97.490378801407473</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19359.009999999998</v>
      </c>
      <c r="E106" s="249">
        <v>7629.38</v>
      </c>
      <c r="F106" s="63">
        <f t="shared" si="1"/>
        <v>39.409969828002573</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363063.24</v>
      </c>
      <c r="E107" s="81">
        <f t="shared" si="21"/>
        <v>495663.63</v>
      </c>
      <c r="F107" s="63">
        <f t="shared" si="1"/>
        <v>136.52267026537857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243878.16</v>
      </c>
      <c r="E108" s="249">
        <v>298740</v>
      </c>
      <c r="F108" s="63">
        <f t="shared" si="1"/>
        <v>122.49559370137942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119185.08</v>
      </c>
      <c r="E109" s="249">
        <v>190798.63</v>
      </c>
      <c r="F109" s="63">
        <f t="shared" si="1"/>
        <v>160.08600237546511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6125</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83162162.890000015</v>
      </c>
      <c r="E114" s="81">
        <f t="shared" si="22"/>
        <v>103228305.97000001</v>
      </c>
      <c r="F114" s="63">
        <f t="shared" si="1"/>
        <v>124.12893361917705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38184205.390000001</v>
      </c>
      <c r="E115" s="81">
        <f t="shared" si="23"/>
        <v>44177101.290000007</v>
      </c>
      <c r="F115" s="63">
        <f t="shared" si="1"/>
        <v>115.69469847228895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2376340.52</v>
      </c>
      <c r="E116" s="249">
        <v>2987506.34</v>
      </c>
      <c r="F116" s="63">
        <f t="shared" si="1"/>
        <v>125.71878124604801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35807864.869999997</v>
      </c>
      <c r="E117" s="249">
        <v>41189594.950000003</v>
      </c>
      <c r="F117" s="63">
        <f t="shared" si="1"/>
        <v>115.02946377712915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34925792.950000003</v>
      </c>
      <c r="E118" s="81">
        <f t="shared" si="24"/>
        <v>46575324.560000002</v>
      </c>
      <c r="F118" s="63">
        <f t="shared" si="1"/>
        <v>133.35509554980626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743252.86</v>
      </c>
      <c r="E119" s="249">
        <v>812362.75</v>
      </c>
      <c r="F119" s="63">
        <f t="shared" si="1"/>
        <v>109.29830125376174</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34182540.090000004</v>
      </c>
      <c r="E120" s="249">
        <v>45762961.810000002</v>
      </c>
      <c r="F120" s="63">
        <f t="shared" si="1"/>
        <v>133.87817783438456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27871.79</v>
      </c>
      <c r="E122" s="81">
        <f t="shared" si="25"/>
        <v>30000</v>
      </c>
      <c r="F122" s="63">
        <f t="shared" si="1"/>
        <v>107.63571338618725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27871.79</v>
      </c>
      <c r="E124" s="249">
        <v>30000</v>
      </c>
      <c r="F124" s="63">
        <f t="shared" si="1"/>
        <v>107.63571338618725</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1062940.49</v>
      </c>
      <c r="E125" s="249">
        <v>1237224.18</v>
      </c>
      <c r="F125" s="63">
        <f t="shared" si="1"/>
        <v>116.39637323440375</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1694441.73</v>
      </c>
      <c r="E126" s="249">
        <v>1923312.65</v>
      </c>
      <c r="F126" s="63">
        <f t="shared" si="1"/>
        <v>113.50715790031917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24399.05</v>
      </c>
      <c r="E127" s="249">
        <v>9867.84</v>
      </c>
      <c r="F127" s="63">
        <f t="shared" si="1"/>
        <v>40.443541859211734</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7242511.4900000002</v>
      </c>
      <c r="E128" s="249">
        <v>9275475.4499999993</v>
      </c>
      <c r="F128" s="63">
        <f t="shared" si="1"/>
        <v>128.0698755232489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3326678.34</v>
      </c>
      <c r="E129" s="81">
        <f t="shared" si="26"/>
        <v>4535603.6899999995</v>
      </c>
      <c r="F129" s="63">
        <f t="shared" si="1"/>
        <v>136.34031386394872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2721313.69</v>
      </c>
      <c r="E133" s="249">
        <v>3406203.61</v>
      </c>
      <c r="F133" s="63">
        <f t="shared" si="1"/>
        <v>125.1676211572654</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474951.01</v>
      </c>
      <c r="E138" s="249">
        <v>999302.81</v>
      </c>
      <c r="F138" s="63">
        <f t="shared" si="1"/>
        <v>210.40123906674083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130413.64</v>
      </c>
      <c r="E140" s="249">
        <v>130097.27</v>
      </c>
      <c r="F140" s="63">
        <f t="shared" si="1"/>
        <v>99.757410344500769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224789894.30000004</v>
      </c>
      <c r="E141" s="106">
        <f t="shared" si="28"/>
        <v>255527449.10000002</v>
      </c>
      <c r="F141" s="82">
        <f t="shared" si="1"/>
        <v>113.67390420095053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680296.27</v>
      </c>
      <c r="E5" s="107">
        <f t="shared" si="0"/>
        <v>223642.46999999997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802.65</v>
      </c>
      <c r="E6" s="108">
        <f t="shared" si="1"/>
        <v>5875.6100000000006</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802.65</v>
      </c>
      <c r="E7" s="108">
        <f t="shared" si="2"/>
        <v>5875.6100000000006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38.630000000000003</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34.049999999999997</v>
      </c>
      <c r="E9" s="250">
        <v>3033.95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768.6</v>
      </c>
      <c r="E11" s="250">
        <v>2118.6799999999998</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684.35</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679493.62</v>
      </c>
      <c r="E22" s="108">
        <f t="shared" si="3"/>
        <v>217766.86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679387.18</v>
      </c>
      <c r="E23" s="108">
        <f t="shared" si="4"/>
        <v>215814.22999999998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106518.58</v>
      </c>
      <c r="E24" s="250">
        <v>21641.93</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427816.3</v>
      </c>
      <c r="E25" s="250">
        <v>194172.3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2246.77</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220.78</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142584.75</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106.44</v>
      </c>
      <c r="E30" s="108">
        <f>SUM(E31:E37)</f>
        <v>1952.63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190.06</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862.7</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106.44</v>
      </c>
      <c r="E36" s="250">
        <v>899.87</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23266.93</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23266.93</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23266.93</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99855539.989999995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302369965.06999999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1776883.63</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264224031.75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148018979.16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71409730.659999996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678809.35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1043641.78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7286.51</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5231565.74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17999.37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37816019.18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27501492.43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8867557.2599999998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8867557.2599999998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300568784.03000003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3797884.85</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260701275.93000001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145629483.58000001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75282698.810000002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1022680.81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1032895.82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7286.51</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5218386.5999999996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49182.61</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32458661.190000001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30700879.960000001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5368743.29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5368743.29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101656721.02999997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17142287.229999997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631072.65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299235.08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331837.57</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16253543.469999999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6277503.75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5015775.78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1255803.72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4033.16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1891.09</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128618.84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899.2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42067.34</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74442.720000000001</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11209.58</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6426.13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526.5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5899.63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9840994.75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282728.17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85326.96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281485.03000000003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9191454.5899999999</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257671.11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94459.71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162873.97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337.43</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84514433.799999997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589311.81999999995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63467174.469999999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935623.46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19522324.050000001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32043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2024-03-27T10:41:12Z</cp:lastPrinted>
  <dcterms:created xsi:type="dcterms:W3CDTF">2022-04-01T05:14:30Z</dcterms:created>
  <dcterms:modified xsi:type="dcterms:W3CDTF">2024-03-27T10:49:30Z</dcterms:modified>
</cp:coreProperties>
</file>