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Z:\09. KONSOLIDACIJA i NACIONALNE MANJINE\2024\2. 31.12.2024\"/>
    </mc:Choice>
  </mc:AlternateContent>
  <xr:revisionPtr revIDLastSave="0" documentId="13_ncr:1_{4840D0D6-3438-4510-B567-20CE6285D37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s="1"/>
  <c r="F308" i="9"/>
  <c r="H307" i="9"/>
  <c r="G307" i="9"/>
  <c r="E307" i="9" s="1"/>
  <c r="B307" i="9" s="1"/>
  <c r="F307" i="9"/>
  <c r="H306" i="9"/>
  <c r="G306" i="9"/>
  <c r="E306" i="9" s="1"/>
  <c r="B306" i="9" s="1"/>
  <c r="F306" i="9"/>
  <c r="H305" i="9"/>
  <c r="G305" i="9"/>
  <c r="F305" i="9"/>
  <c r="E305" i="9"/>
  <c r="B305" i="9" s="1"/>
  <c r="H304" i="9"/>
  <c r="E304" i="9" s="1"/>
  <c r="B304" i="9" s="1"/>
  <c r="G304" i="9"/>
  <c r="F304" i="9"/>
  <c r="H303" i="9"/>
  <c r="G303" i="9"/>
  <c r="F303" i="9"/>
  <c r="H302" i="9"/>
  <c r="E302" i="9" s="1"/>
  <c r="B302" i="9" s="1"/>
  <c r="G302" i="9"/>
  <c r="F302" i="9"/>
  <c r="H301" i="9"/>
  <c r="E301" i="9" s="1"/>
  <c r="B301" i="9" s="1"/>
  <c r="G301" i="9"/>
  <c r="F301" i="9"/>
  <c r="H300" i="9"/>
  <c r="G300" i="9"/>
  <c r="F300" i="9"/>
  <c r="H299" i="9"/>
  <c r="G299" i="9"/>
  <c r="E299" i="9" s="1"/>
  <c r="B299" i="9" s="1"/>
  <c r="F299" i="9"/>
  <c r="H298" i="9"/>
  <c r="G298" i="9"/>
  <c r="F298" i="9"/>
  <c r="H297" i="9"/>
  <c r="G297" i="9"/>
  <c r="F297" i="9"/>
  <c r="E297" i="9"/>
  <c r="B297" i="9" s="1"/>
  <c r="H296" i="9"/>
  <c r="G296" i="9"/>
  <c r="F296" i="9"/>
  <c r="H295" i="9"/>
  <c r="G295" i="9"/>
  <c r="E295" i="9" s="1"/>
  <c r="B295" i="9" s="1"/>
  <c r="F295" i="9"/>
  <c r="H294" i="9"/>
  <c r="G294" i="9"/>
  <c r="F294" i="9"/>
  <c r="H293" i="9"/>
  <c r="G293" i="9"/>
  <c r="F293" i="9"/>
  <c r="H292" i="9"/>
  <c r="G292" i="9"/>
  <c r="E292" i="9" s="1"/>
  <c r="B292" i="9" s="1"/>
  <c r="F292" i="9"/>
  <c r="F291" i="9"/>
  <c r="F290" i="9"/>
  <c r="H289" i="9"/>
  <c r="E289" i="9" s="1"/>
  <c r="B289" i="9" s="1"/>
  <c r="G289" i="9"/>
  <c r="F289" i="9"/>
  <c r="H288" i="9"/>
  <c r="G288" i="9"/>
  <c r="F288" i="9"/>
  <c r="H287" i="9"/>
  <c r="G287" i="9"/>
  <c r="F287" i="9"/>
  <c r="H286" i="9"/>
  <c r="G286" i="9"/>
  <c r="F286" i="9"/>
  <c r="F285" i="9"/>
  <c r="H284" i="9"/>
  <c r="G284" i="9"/>
  <c r="E284" i="9" s="1"/>
  <c r="B284" i="9" s="1"/>
  <c r="F284" i="9"/>
  <c r="H283" i="9"/>
  <c r="G283" i="9"/>
  <c r="F283" i="9"/>
  <c r="F277" i="9" s="1"/>
  <c r="E283" i="9"/>
  <c r="B283" i="9" s="1"/>
  <c r="H282" i="9"/>
  <c r="G282" i="9"/>
  <c r="F282" i="9"/>
  <c r="F281" i="9"/>
  <c r="F280" i="9"/>
  <c r="F279" i="9"/>
  <c r="F278" i="9"/>
  <c r="F276" i="9"/>
  <c r="L275" i="9"/>
  <c r="H275" i="9"/>
  <c r="F275" i="9"/>
  <c r="F274" i="9"/>
  <c r="I273" i="9"/>
  <c r="H273" i="9"/>
  <c r="F273" i="9"/>
  <c r="E272" i="9"/>
  <c r="M271" i="9"/>
  <c r="L271" i="9"/>
  <c r="F271" i="9"/>
  <c r="B271" i="9" s="1"/>
  <c r="E271" i="9"/>
  <c r="M270" i="9"/>
  <c r="L270" i="9"/>
  <c r="F270" i="9" s="1"/>
  <c r="E270" i="9"/>
  <c r="M269" i="9"/>
  <c r="F269" i="9" s="1"/>
  <c r="B269" i="9" s="1"/>
  <c r="L269" i="9"/>
  <c r="E269" i="9"/>
  <c r="M268" i="9"/>
  <c r="L268" i="9"/>
  <c r="F268" i="9" s="1"/>
  <c r="E268" i="9"/>
  <c r="B268" i="9" s="1"/>
  <c r="M267" i="9"/>
  <c r="L267" i="9"/>
  <c r="F267" i="9"/>
  <c r="B267" i="9" s="1"/>
  <c r="E267" i="9"/>
  <c r="M266" i="9"/>
  <c r="L266" i="9"/>
  <c r="F266" i="9" s="1"/>
  <c r="E266" i="9"/>
  <c r="M265" i="9"/>
  <c r="L265" i="9"/>
  <c r="E265" i="9"/>
  <c r="M264" i="9"/>
  <c r="L264" i="9"/>
  <c r="F264" i="9" s="1"/>
  <c r="E264" i="9"/>
  <c r="B264" i="9" s="1"/>
  <c r="M263" i="9"/>
  <c r="L263" i="9"/>
  <c r="F263" i="9"/>
  <c r="B263" i="9" s="1"/>
  <c r="E263" i="9"/>
  <c r="M262" i="9"/>
  <c r="L262" i="9"/>
  <c r="F262" i="9" s="1"/>
  <c r="E262" i="9"/>
  <c r="M261" i="9"/>
  <c r="F261" i="9" s="1"/>
  <c r="B261" i="9" s="1"/>
  <c r="L261" i="9"/>
  <c r="E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B256" i="9" s="1"/>
  <c r="M255" i="9"/>
  <c r="L255" i="9"/>
  <c r="F255" i="9"/>
  <c r="E255" i="9"/>
  <c r="B255" i="9"/>
  <c r="M254" i="9"/>
  <c r="L254" i="9"/>
  <c r="F254" i="9" s="1"/>
  <c r="E254" i="9"/>
  <c r="B254" i="9" s="1"/>
  <c r="M253" i="9"/>
  <c r="F253" i="9" s="1"/>
  <c r="B253" i="9" s="1"/>
  <c r="L253" i="9"/>
  <c r="E253" i="9"/>
  <c r="M252" i="9"/>
  <c r="L252" i="9"/>
  <c r="F252" i="9" s="1"/>
  <c r="E252" i="9"/>
  <c r="B252" i="9" s="1"/>
  <c r="M251" i="9"/>
  <c r="F251" i="9" s="1"/>
  <c r="B251" i="9" s="1"/>
  <c r="L251" i="9"/>
  <c r="E251" i="9"/>
  <c r="M250" i="9"/>
  <c r="L250" i="9"/>
  <c r="F250" i="9" s="1"/>
  <c r="E250" i="9"/>
  <c r="B250" i="9" s="1"/>
  <c r="M249" i="9"/>
  <c r="F249" i="9" s="1"/>
  <c r="B249" i="9" s="1"/>
  <c r="L249" i="9"/>
  <c r="E249" i="9"/>
  <c r="M248" i="9"/>
  <c r="L248" i="9"/>
  <c r="F248" i="9" s="1"/>
  <c r="E248" i="9"/>
  <c r="B248" i="9" s="1"/>
  <c r="M247" i="9"/>
  <c r="L247" i="9"/>
  <c r="F247" i="9"/>
  <c r="B247" i="9" s="1"/>
  <c r="E247" i="9"/>
  <c r="M246" i="9"/>
  <c r="L246" i="9"/>
  <c r="F246" i="9" s="1"/>
  <c r="E246" i="9"/>
  <c r="M245" i="9"/>
  <c r="L245" i="9"/>
  <c r="F245" i="9"/>
  <c r="E245" i="9"/>
  <c r="B245" i="9"/>
  <c r="M244" i="9"/>
  <c r="L244" i="9"/>
  <c r="F244" i="9" s="1"/>
  <c r="E244" i="9"/>
  <c r="M243" i="9"/>
  <c r="F243" i="9" s="1"/>
  <c r="B243" i="9" s="1"/>
  <c r="L243" i="9"/>
  <c r="E243" i="9"/>
  <c r="M242" i="9"/>
  <c r="L242" i="9"/>
  <c r="F242" i="9" s="1"/>
  <c r="E242" i="9"/>
  <c r="M241" i="9"/>
  <c r="F241" i="9" s="1"/>
  <c r="B241" i="9" s="1"/>
  <c r="L241" i="9"/>
  <c r="E241" i="9"/>
  <c r="M240" i="9"/>
  <c r="L240" i="9"/>
  <c r="F240" i="9" s="1"/>
  <c r="E240" i="9"/>
  <c r="M239" i="9"/>
  <c r="L239" i="9"/>
  <c r="F239" i="9"/>
  <c r="B239" i="9" s="1"/>
  <c r="E239" i="9"/>
  <c r="M238" i="9"/>
  <c r="L238" i="9"/>
  <c r="F238" i="9" s="1"/>
  <c r="E238" i="9"/>
  <c r="M237" i="9"/>
  <c r="L237" i="9"/>
  <c r="F237" i="9"/>
  <c r="B237" i="9" s="1"/>
  <c r="E237" i="9"/>
  <c r="M236" i="9"/>
  <c r="L236" i="9"/>
  <c r="F236" i="9" s="1"/>
  <c r="E236" i="9"/>
  <c r="M235" i="9"/>
  <c r="L235" i="9"/>
  <c r="F235" i="9"/>
  <c r="B235" i="9" s="1"/>
  <c r="E235" i="9"/>
  <c r="M234" i="9"/>
  <c r="L234" i="9"/>
  <c r="F234" i="9" s="1"/>
  <c r="E234" i="9"/>
  <c r="M233" i="9"/>
  <c r="L233" i="9"/>
  <c r="F233" i="9"/>
  <c r="B233" i="9" s="1"/>
  <c r="E233" i="9"/>
  <c r="M232" i="9"/>
  <c r="L232" i="9"/>
  <c r="F232" i="9" s="1"/>
  <c r="E232" i="9"/>
  <c r="M231" i="9"/>
  <c r="L231" i="9"/>
  <c r="F231" i="9"/>
  <c r="B231" i="9" s="1"/>
  <c r="E231" i="9"/>
  <c r="M230" i="9"/>
  <c r="L230" i="9"/>
  <c r="F230" i="9" s="1"/>
  <c r="E230" i="9"/>
  <c r="M229" i="9"/>
  <c r="L229" i="9"/>
  <c r="F229" i="9"/>
  <c r="B229" i="9" s="1"/>
  <c r="E229" i="9"/>
  <c r="M228" i="9"/>
  <c r="L228" i="9"/>
  <c r="F228" i="9" s="1"/>
  <c r="E228" i="9"/>
  <c r="M227" i="9"/>
  <c r="L227" i="9"/>
  <c r="E227" i="9"/>
  <c r="M226" i="9"/>
  <c r="L226" i="9"/>
  <c r="E226" i="9"/>
  <c r="M225" i="9"/>
  <c r="F225" i="9" s="1"/>
  <c r="L225" i="9"/>
  <c r="E225" i="9"/>
  <c r="M224" i="9"/>
  <c r="L224" i="9"/>
  <c r="F224" i="9"/>
  <c r="E224" i="9"/>
  <c r="M223" i="9"/>
  <c r="L223" i="9"/>
  <c r="F223" i="9" s="1"/>
  <c r="B223" i="9" s="1"/>
  <c r="E223" i="9"/>
  <c r="M222" i="9"/>
  <c r="L222" i="9"/>
  <c r="F222" i="9" s="1"/>
  <c r="E222" i="9"/>
  <c r="M221" i="9"/>
  <c r="L221" i="9"/>
  <c r="F221" i="9" s="1"/>
  <c r="B221" i="9" s="1"/>
  <c r="E221" i="9"/>
  <c r="M220" i="9"/>
  <c r="L220" i="9"/>
  <c r="F220" i="9" s="1"/>
  <c r="E220" i="9"/>
  <c r="M219" i="9"/>
  <c r="L219" i="9"/>
  <c r="F219" i="9" s="1"/>
  <c r="B219" i="9" s="1"/>
  <c r="E219" i="9"/>
  <c r="M218" i="9"/>
  <c r="L218" i="9"/>
  <c r="E218" i="9"/>
  <c r="M217" i="9"/>
  <c r="L217" i="9"/>
  <c r="E217" i="9"/>
  <c r="M216" i="9"/>
  <c r="L216" i="9"/>
  <c r="F216" i="9"/>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G159" i="9"/>
  <c r="F159" i="9"/>
  <c r="B159" i="9"/>
  <c r="H158" i="9"/>
  <c r="G158" i="9"/>
  <c r="F158" i="9"/>
  <c r="E158" i="9"/>
  <c r="B158" i="9" s="1"/>
  <c r="H157" i="9"/>
  <c r="G157" i="9"/>
  <c r="E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E146" i="9" s="1"/>
  <c r="B146" i="9" s="1"/>
  <c r="F146" i="9"/>
  <c r="H145" i="9"/>
  <c r="G145" i="9"/>
  <c r="E145" i="9" s="1"/>
  <c r="B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H113" i="9"/>
  <c r="G113" i="9"/>
  <c r="E113" i="9" s="1"/>
  <c r="B113" i="9" s="1"/>
  <c r="F113" i="9"/>
  <c r="H112" i="9"/>
  <c r="G112" i="9"/>
  <c r="F112" i="9"/>
  <c r="E112" i="9"/>
  <c r="B112" i="9" s="1"/>
  <c r="H111" i="9"/>
  <c r="G111" i="9"/>
  <c r="E111" i="9" s="1"/>
  <c r="B111" i="9" s="1"/>
  <c r="F111" i="9"/>
  <c r="H110" i="9"/>
  <c r="G110" i="9"/>
  <c r="E110" i="9" s="1"/>
  <c r="F110" i="9"/>
  <c r="B110" i="9"/>
  <c r="H109" i="9"/>
  <c r="G109" i="9"/>
  <c r="F109" i="9"/>
  <c r="E109" i="9"/>
  <c r="B109" i="9" s="1"/>
  <c r="H108" i="9"/>
  <c r="G108" i="9"/>
  <c r="F108" i="9"/>
  <c r="E108" i="9"/>
  <c r="B108" i="9" s="1"/>
  <c r="H107" i="9"/>
  <c r="G107" i="9"/>
  <c r="E107" i="9" s="1"/>
  <c r="B107" i="9" s="1"/>
  <c r="F107" i="9"/>
  <c r="H106" i="9"/>
  <c r="G106" i="9"/>
  <c r="F106" i="9"/>
  <c r="H105" i="9"/>
  <c r="G105" i="9"/>
  <c r="F105" i="9"/>
  <c r="E105" i="9"/>
  <c r="B105" i="9" s="1"/>
  <c r="H104" i="9"/>
  <c r="G104" i="9"/>
  <c r="F104" i="9"/>
  <c r="E104" i="9"/>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F98" i="9"/>
  <c r="H97" i="9"/>
  <c r="G97" i="9"/>
  <c r="F97" i="9"/>
  <c r="E97" i="9"/>
  <c r="B97" i="9" s="1"/>
  <c r="H96" i="9"/>
  <c r="G96" i="9"/>
  <c r="F96" i="9"/>
  <c r="E96" i="9"/>
  <c r="H95" i="9"/>
  <c r="G95" i="9"/>
  <c r="E95" i="9" s="1"/>
  <c r="B95" i="9" s="1"/>
  <c r="F95" i="9"/>
  <c r="H94" i="9"/>
  <c r="G94" i="9"/>
  <c r="E94" i="9" s="1"/>
  <c r="F94" i="9"/>
  <c r="B94" i="9"/>
  <c r="H93" i="9"/>
  <c r="G93" i="9"/>
  <c r="F93" i="9"/>
  <c r="E93" i="9"/>
  <c r="B93" i="9" s="1"/>
  <c r="H92" i="9"/>
  <c r="G92" i="9"/>
  <c r="F92" i="9"/>
  <c r="E92" i="9"/>
  <c r="B92" i="9" s="1"/>
  <c r="H91" i="9"/>
  <c r="G91" i="9"/>
  <c r="E91" i="9" s="1"/>
  <c r="B91" i="9" s="1"/>
  <c r="F91" i="9"/>
  <c r="H90" i="9"/>
  <c r="G90" i="9"/>
  <c r="F90" i="9"/>
  <c r="H89" i="9"/>
  <c r="G89" i="9"/>
  <c r="F89" i="9"/>
  <c r="E89" i="9"/>
  <c r="B89" i="9" s="1"/>
  <c r="H88" i="9"/>
  <c r="G88" i="9"/>
  <c r="F88" i="9"/>
  <c r="E88" i="9"/>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F82" i="9"/>
  <c r="H81" i="9"/>
  <c r="G81" i="9"/>
  <c r="F81" i="9"/>
  <c r="E81" i="9"/>
  <c r="B81" i="9" s="1"/>
  <c r="H80" i="9"/>
  <c r="G80" i="9"/>
  <c r="F80" i="9"/>
  <c r="E80" i="9"/>
  <c r="H79" i="9"/>
  <c r="G79" i="9"/>
  <c r="E79" i="9" s="1"/>
  <c r="B79" i="9" s="1"/>
  <c r="F79" i="9"/>
  <c r="H78" i="9"/>
  <c r="G78" i="9"/>
  <c r="E78" i="9" s="1"/>
  <c r="F78" i="9"/>
  <c r="B78" i="9"/>
  <c r="H77" i="9"/>
  <c r="G77" i="9"/>
  <c r="F77" i="9"/>
  <c r="E77" i="9"/>
  <c r="B77" i="9" s="1"/>
  <c r="H76" i="9"/>
  <c r="G76" i="9"/>
  <c r="F76" i="9"/>
  <c r="E76" i="9"/>
  <c r="B76" i="9" s="1"/>
  <c r="H75" i="9"/>
  <c r="G75" i="9"/>
  <c r="E75" i="9" s="1"/>
  <c r="B75" i="9" s="1"/>
  <c r="F75" i="9"/>
  <c r="H74" i="9"/>
  <c r="G74" i="9"/>
  <c r="F74" i="9"/>
  <c r="H73" i="9"/>
  <c r="G73" i="9"/>
  <c r="F73" i="9"/>
  <c r="E73" i="9"/>
  <c r="B73" i="9" s="1"/>
  <c r="H72" i="9"/>
  <c r="G72" i="9"/>
  <c r="F72" i="9"/>
  <c r="E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F66" i="9"/>
  <c r="H65" i="9"/>
  <c r="G65" i="9"/>
  <c r="F65" i="9"/>
  <c r="E65" i="9"/>
  <c r="B65" i="9" s="1"/>
  <c r="H64" i="9"/>
  <c r="G64" i="9"/>
  <c r="F64" i="9"/>
  <c r="E64" i="9"/>
  <c r="H63" i="9"/>
  <c r="G63" i="9"/>
  <c r="E63" i="9" s="1"/>
  <c r="B63" i="9" s="1"/>
  <c r="F63" i="9"/>
  <c r="H62" i="9"/>
  <c r="G62" i="9"/>
  <c r="E62" i="9" s="1"/>
  <c r="F62" i="9"/>
  <c r="B62" i="9"/>
  <c r="H61" i="9"/>
  <c r="G61" i="9"/>
  <c r="F61" i="9"/>
  <c r="E61" i="9"/>
  <c r="B61" i="9" s="1"/>
  <c r="H60" i="9"/>
  <c r="G60" i="9"/>
  <c r="F60" i="9"/>
  <c r="E60" i="9"/>
  <c r="B60" i="9" s="1"/>
  <c r="H59" i="9"/>
  <c r="G59" i="9"/>
  <c r="E59" i="9" s="1"/>
  <c r="B59" i="9" s="1"/>
  <c r="F59" i="9"/>
  <c r="H58" i="9"/>
  <c r="G58" i="9"/>
  <c r="F58" i="9"/>
  <c r="H57" i="9"/>
  <c r="E57" i="9" s="1"/>
  <c r="B57" i="9" s="1"/>
  <c r="G57" i="9"/>
  <c r="F57" i="9"/>
  <c r="H56" i="9"/>
  <c r="E56" i="9" s="1"/>
  <c r="G56" i="9"/>
  <c r="F56" i="9"/>
  <c r="H55" i="9"/>
  <c r="G55" i="9"/>
  <c r="E55" i="9" s="1"/>
  <c r="B55" i="9" s="1"/>
  <c r="F55" i="9"/>
  <c r="H54" i="9"/>
  <c r="G54" i="9"/>
  <c r="F54" i="9"/>
  <c r="H53" i="9"/>
  <c r="E53" i="9" s="1"/>
  <c r="B53" i="9" s="1"/>
  <c r="G53" i="9"/>
  <c r="F53" i="9"/>
  <c r="H52" i="9"/>
  <c r="G52" i="9"/>
  <c r="F52" i="9"/>
  <c r="E52" i="9"/>
  <c r="B52" i="9" s="1"/>
  <c r="H51" i="9"/>
  <c r="G51" i="9"/>
  <c r="E51" i="9" s="1"/>
  <c r="B51" i="9" s="1"/>
  <c r="F51" i="9"/>
  <c r="H50" i="9"/>
  <c r="G50" i="9"/>
  <c r="F50" i="9"/>
  <c r="H49" i="9"/>
  <c r="G49" i="9"/>
  <c r="F49" i="9"/>
  <c r="E49" i="9"/>
  <c r="B49" i="9" s="1"/>
  <c r="H48" i="9"/>
  <c r="G48" i="9"/>
  <c r="F48" i="9"/>
  <c r="E48" i="9"/>
  <c r="H47" i="9"/>
  <c r="G47" i="9"/>
  <c r="E47" i="9" s="1"/>
  <c r="B47" i="9" s="1"/>
  <c r="F47" i="9"/>
  <c r="H46" i="9"/>
  <c r="G46" i="9"/>
  <c r="E46" i="9" s="1"/>
  <c r="B46" i="9" s="1"/>
  <c r="F46" i="9"/>
  <c r="H45" i="9"/>
  <c r="G45" i="9"/>
  <c r="F45" i="9"/>
  <c r="E45" i="9"/>
  <c r="B45" i="9" s="1"/>
  <c r="H44" i="9"/>
  <c r="G44" i="9"/>
  <c r="E44" i="9" s="1"/>
  <c r="B44" i="9" s="1"/>
  <c r="F44" i="9"/>
  <c r="H43" i="9"/>
  <c r="G43" i="9"/>
  <c r="E43" i="9" s="1"/>
  <c r="B43" i="9" s="1"/>
  <c r="F43" i="9"/>
  <c r="H42" i="9"/>
  <c r="G42" i="9"/>
  <c r="F42" i="9"/>
  <c r="H41" i="9"/>
  <c r="G41" i="9"/>
  <c r="E41" i="9" s="1"/>
  <c r="B41" i="9" s="1"/>
  <c r="F41" i="9"/>
  <c r="H40" i="9"/>
  <c r="G40" i="9"/>
  <c r="F40" i="9"/>
  <c r="B40" i="9" s="1"/>
  <c r="E40" i="9"/>
  <c r="H39" i="9"/>
  <c r="G39" i="9"/>
  <c r="E39" i="9" s="1"/>
  <c r="B39" i="9" s="1"/>
  <c r="F39" i="9"/>
  <c r="H38" i="9"/>
  <c r="G38" i="9"/>
  <c r="E38" i="9" s="1"/>
  <c r="B38" i="9" s="1"/>
  <c r="F38" i="9"/>
  <c r="H37" i="9"/>
  <c r="G37" i="9"/>
  <c r="F37" i="9"/>
  <c r="E37" i="9"/>
  <c r="B37" i="9" s="1"/>
  <c r="H36" i="9"/>
  <c r="G36" i="9"/>
  <c r="F36" i="9"/>
  <c r="E36" i="9"/>
  <c r="B36" i="9" s="1"/>
  <c r="H35" i="9"/>
  <c r="G35" i="9"/>
  <c r="E35" i="9" s="1"/>
  <c r="B35" i="9" s="1"/>
  <c r="F35" i="9"/>
  <c r="H34" i="9"/>
  <c r="G34" i="9"/>
  <c r="F34" i="9"/>
  <c r="H33" i="9"/>
  <c r="G33" i="9"/>
  <c r="F33" i="9"/>
  <c r="H32" i="9"/>
  <c r="G32" i="9"/>
  <c r="F32" i="9"/>
  <c r="H31" i="9"/>
  <c r="G31" i="9"/>
  <c r="E31" i="9" s="1"/>
  <c r="B31" i="9" s="1"/>
  <c r="F31" i="9"/>
  <c r="H30" i="9"/>
  <c r="G30" i="9"/>
  <c r="F30" i="9"/>
  <c r="H29" i="9"/>
  <c r="G29" i="9"/>
  <c r="F29" i="9"/>
  <c r="E29" i="9"/>
  <c r="B29" i="9" s="1"/>
  <c r="H28" i="9"/>
  <c r="G28" i="9"/>
  <c r="E28" i="9" s="1"/>
  <c r="F28" i="9"/>
  <c r="H27" i="9"/>
  <c r="G27" i="9"/>
  <c r="F27" i="9"/>
  <c r="H26" i="9"/>
  <c r="G26" i="9"/>
  <c r="E26" i="9" s="1"/>
  <c r="B26" i="9" s="1"/>
  <c r="F26" i="9"/>
  <c r="H25" i="9"/>
  <c r="G25" i="9"/>
  <c r="F25" i="9"/>
  <c r="E25" i="9"/>
  <c r="B25" i="9" s="1"/>
  <c r="H24" i="9"/>
  <c r="G24" i="9"/>
  <c r="F24" i="9"/>
  <c r="E24" i="9"/>
  <c r="B24" i="9" s="1"/>
  <c r="H23" i="9"/>
  <c r="G23" i="9"/>
  <c r="E23" i="9" s="1"/>
  <c r="B23" i="9" s="1"/>
  <c r="F23" i="9"/>
  <c r="H22" i="9"/>
  <c r="G22" i="9"/>
  <c r="F22" i="9"/>
  <c r="F21" i="9"/>
  <c r="F4" i="9"/>
  <c r="O3" i="9"/>
  <c r="G275" i="9" s="1"/>
  <c r="E275" i="9" s="1"/>
  <c r="B275" i="9" s="1"/>
  <c r="I3" i="9"/>
  <c r="H3" i="9"/>
  <c r="G3" i="9"/>
  <c r="D101" i="8"/>
  <c r="D95" i="8"/>
  <c r="D90" i="8"/>
  <c r="D85" i="8"/>
  <c r="D80" i="8"/>
  <c r="D75" i="8"/>
  <c r="D70" i="8"/>
  <c r="D65" i="8"/>
  <c r="D60" i="8"/>
  <c r="D55" i="8"/>
  <c r="D50" i="8"/>
  <c r="C1525" i="1" s="1"/>
  <c r="D44" i="8"/>
  <c r="D36" i="8"/>
  <c r="D26" i="8"/>
  <c r="D24" i="8"/>
  <c r="C1499" i="1" s="1"/>
  <c r="G1499" i="1" s="1"/>
  <c r="D18" i="8"/>
  <c r="D8" i="8"/>
  <c r="D6" i="8" s="1"/>
  <c r="C1481" i="1" s="1"/>
  <c r="E44" i="7"/>
  <c r="I32" i="3" s="1"/>
  <c r="D44" i="7"/>
  <c r="E39" i="7"/>
  <c r="D39" i="7"/>
  <c r="D38" i="7" s="1"/>
  <c r="E38" i="7"/>
  <c r="I31" i="3" s="1"/>
  <c r="E30" i="7"/>
  <c r="D30" i="7"/>
  <c r="E23" i="7"/>
  <c r="E22" i="7" s="1"/>
  <c r="D23" i="7"/>
  <c r="D22" i="7"/>
  <c r="H30" i="3" s="1"/>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7" i="6"/>
  <c r="F116" i="6"/>
  <c r="E115" i="6"/>
  <c r="D115" i="6"/>
  <c r="C1409" i="1" s="1"/>
  <c r="E114" i="6"/>
  <c r="D1408" i="1" s="1"/>
  <c r="F113" i="6"/>
  <c r="F112" i="6"/>
  <c r="F111" i="6"/>
  <c r="F110" i="6"/>
  <c r="F109" i="6"/>
  <c r="F108" i="6"/>
  <c r="F107" i="6"/>
  <c r="E107" i="6"/>
  <c r="D107" i="6"/>
  <c r="F106" i="6"/>
  <c r="F105" i="6"/>
  <c r="F104" i="6"/>
  <c r="F103" i="6"/>
  <c r="F102" i="6"/>
  <c r="F101" i="6"/>
  <c r="F100" i="6"/>
  <c r="E99" i="6"/>
  <c r="D99" i="6"/>
  <c r="D8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7" i="5"/>
  <c r="F256" i="5"/>
  <c r="F255" i="5"/>
  <c r="F254" i="5"/>
  <c r="F253" i="5"/>
  <c r="F252" i="5"/>
  <c r="F251" i="5"/>
  <c r="F250" i="5"/>
  <c r="E250" i="5"/>
  <c r="D250" i="5"/>
  <c r="F249" i="5"/>
  <c r="F248" i="5"/>
  <c r="F247" i="5"/>
  <c r="E246" i="5"/>
  <c r="D246" i="5"/>
  <c r="D245" i="5" s="1"/>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E190" i="5" s="1"/>
  <c r="H310" i="9" s="1"/>
  <c r="D191" i="5"/>
  <c r="D190"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42" i="5"/>
  <c r="F141" i="5"/>
  <c r="F140" i="5"/>
  <c r="F139" i="5"/>
  <c r="F138" i="5"/>
  <c r="F137" i="5"/>
  <c r="F136" i="5"/>
  <c r="F135" i="5"/>
  <c r="E135" i="5"/>
  <c r="D135" i="5"/>
  <c r="D134" i="5" s="1"/>
  <c r="E134" i="5"/>
  <c r="F133" i="5"/>
  <c r="F132" i="5"/>
  <c r="F131" i="5"/>
  <c r="F130" i="5"/>
  <c r="F129" i="5"/>
  <c r="F128" i="5"/>
  <c r="F127" i="5"/>
  <c r="E126" i="5"/>
  <c r="D126" i="5"/>
  <c r="F126" i="5" s="1"/>
  <c r="F125" i="5"/>
  <c r="F124" i="5"/>
  <c r="F123" i="5"/>
  <c r="F122" i="5"/>
  <c r="F121" i="5"/>
  <c r="F120" i="5"/>
  <c r="E119" i="5"/>
  <c r="E118" i="5" s="1"/>
  <c r="E68" i="5" s="1"/>
  <c r="I21" i="3" s="1"/>
  <c r="D119" i="5"/>
  <c r="D118" i="5" s="1"/>
  <c r="C1096" i="1"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D87" i="5"/>
  <c r="F87" i="5" s="1"/>
  <c r="F86" i="5"/>
  <c r="F85" i="5"/>
  <c r="F84" i="5"/>
  <c r="F83" i="5"/>
  <c r="F82" i="5"/>
  <c r="F81" i="5"/>
  <c r="F80" i="5"/>
  <c r="F79" i="5"/>
  <c r="E79" i="5"/>
  <c r="D79" i="5"/>
  <c r="E78" i="5"/>
  <c r="F78" i="5" s="1"/>
  <c r="D78" i="5"/>
  <c r="F77" i="5"/>
  <c r="F76" i="5"/>
  <c r="F75" i="5"/>
  <c r="F74" i="5"/>
  <c r="F73" i="5"/>
  <c r="F72" i="5"/>
  <c r="F71" i="5"/>
  <c r="E70" i="5"/>
  <c r="D70" i="5"/>
  <c r="E69"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C997" i="1" s="1"/>
  <c r="F18" i="5"/>
  <c r="F17" i="5"/>
  <c r="F16" i="5"/>
  <c r="F15" i="5"/>
  <c r="F14" i="5"/>
  <c r="E13" i="5"/>
  <c r="D13" i="5"/>
  <c r="F13" i="5" s="1"/>
  <c r="E12" i="5"/>
  <c r="E7" i="5" s="1"/>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E625" i="4" s="1"/>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E599" i="4"/>
  <c r="F599" i="4" s="1"/>
  <c r="D599" i="4"/>
  <c r="F598" i="4"/>
  <c r="F597" i="4"/>
  <c r="F596" i="4"/>
  <c r="F595" i="4"/>
  <c r="E594" i="4"/>
  <c r="E593" i="4" s="1"/>
  <c r="D594" i="4"/>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F571" i="4"/>
  <c r="E571" i="4"/>
  <c r="E567" i="4" s="1"/>
  <c r="D561" i="1" s="1"/>
  <c r="D571" i="4"/>
  <c r="F570" i="4"/>
  <c r="F569" i="4"/>
  <c r="F568" i="4"/>
  <c r="E568" i="4"/>
  <c r="D568" i="4"/>
  <c r="F566" i="4"/>
  <c r="F565" i="4"/>
  <c r="F564" i="4"/>
  <c r="E563" i="4"/>
  <c r="D563" i="4"/>
  <c r="F563" i="4" s="1"/>
  <c r="F562" i="4"/>
  <c r="F561" i="4"/>
  <c r="F560" i="4"/>
  <c r="F559" i="4"/>
  <c r="F558" i="4"/>
  <c r="F557" i="4"/>
  <c r="F556" i="4"/>
  <c r="F555" i="4"/>
  <c r="E555" i="4"/>
  <c r="D549" i="1" s="1"/>
  <c r="H549" i="1" s="1"/>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8" i="4" s="1"/>
  <c r="E417" i="4"/>
  <c r="D412" i="1" s="1"/>
  <c r="D417" i="4"/>
  <c r="E416" i="4"/>
  <c r="D416" i="4"/>
  <c r="F411" i="4"/>
  <c r="F410" i="4"/>
  <c r="F409" i="4"/>
  <c r="F406" i="4"/>
  <c r="F405" i="4"/>
  <c r="F404" i="4"/>
  <c r="F403" i="4"/>
  <c r="E402" i="4"/>
  <c r="F402" i="4" s="1"/>
  <c r="D402" i="4"/>
  <c r="F401" i="4"/>
  <c r="F400" i="4"/>
  <c r="E400" i="4"/>
  <c r="D400" i="4"/>
  <c r="F399" i="4"/>
  <c r="F398" i="4"/>
  <c r="F397" i="4"/>
  <c r="E397" i="4"/>
  <c r="D397" i="4"/>
  <c r="D396" i="4" s="1"/>
  <c r="F396" i="4" s="1"/>
  <c r="E396" i="4"/>
  <c r="F395" i="4"/>
  <c r="F394" i="4"/>
  <c r="F393" i="4"/>
  <c r="F392" i="4"/>
  <c r="E391" i="4"/>
  <c r="D391" i="4"/>
  <c r="F391" i="4" s="1"/>
  <c r="F390" i="4"/>
  <c r="F389" i="4"/>
  <c r="E388" i="4"/>
  <c r="F388" i="4" s="1"/>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D363" i="4" s="1"/>
  <c r="C358" i="1" s="1"/>
  <c r="F362" i="4"/>
  <c r="F361" i="4"/>
  <c r="F360" i="4"/>
  <c r="F359" i="4"/>
  <c r="F358" i="4"/>
  <c r="F357" i="4"/>
  <c r="E356" i="4"/>
  <c r="F356" i="4" s="1"/>
  <c r="D356" i="4"/>
  <c r="F355" i="4"/>
  <c r="F354" i="4"/>
  <c r="F353" i="4"/>
  <c r="E352" i="4"/>
  <c r="E351" i="4" s="1"/>
  <c r="D352"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C307" i="1" s="1"/>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E259" i="4"/>
  <c r="D259" i="4"/>
  <c r="F259" i="4" s="1"/>
  <c r="F258" i="4"/>
  <c r="F257" i="4"/>
  <c r="F256" i="4"/>
  <c r="F255" i="4"/>
  <c r="F254" i="4"/>
  <c r="F253" i="4"/>
  <c r="E253" i="4"/>
  <c r="D253" i="4"/>
  <c r="E252" i="4"/>
  <c r="F251" i="4"/>
  <c r="F250" i="4"/>
  <c r="F249" i="4"/>
  <c r="F248" i="4"/>
  <c r="E247" i="4"/>
  <c r="D247" i="4"/>
  <c r="F247" i="4" s="1"/>
  <c r="F246" i="4"/>
  <c r="F245" i="4"/>
  <c r="E244" i="4"/>
  <c r="D244" i="4"/>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E225" i="4"/>
  <c r="D225" i="4"/>
  <c r="F223" i="4"/>
  <c r="F222" i="4"/>
  <c r="F221" i="4"/>
  <c r="F220" i="4"/>
  <c r="E219" i="4"/>
  <c r="D219" i="4"/>
  <c r="F218" i="4"/>
  <c r="F217" i="4"/>
  <c r="E216" i="4"/>
  <c r="E215" i="4" s="1"/>
  <c r="D216" i="4"/>
  <c r="F214" i="4"/>
  <c r="F213" i="4"/>
  <c r="F212" i="4"/>
  <c r="F211" i="4"/>
  <c r="E210" i="4"/>
  <c r="F210" i="4" s="1"/>
  <c r="D210" i="4"/>
  <c r="F209" i="4"/>
  <c r="F208" i="4"/>
  <c r="F207" i="4"/>
  <c r="F206" i="4"/>
  <c r="F205" i="4"/>
  <c r="F204" i="4"/>
  <c r="F203" i="4"/>
  <c r="E202" i="4"/>
  <c r="D202" i="4"/>
  <c r="F201" i="4"/>
  <c r="F200" i="4"/>
  <c r="F199" i="4"/>
  <c r="F198" i="4"/>
  <c r="E197" i="4"/>
  <c r="D197" i="4"/>
  <c r="F195" i="4"/>
  <c r="F194" i="4"/>
  <c r="F193" i="4"/>
  <c r="F192" i="4"/>
  <c r="F191" i="4"/>
  <c r="F190" i="4"/>
  <c r="F189" i="4"/>
  <c r="E188" i="4"/>
  <c r="E163" i="4" s="1"/>
  <c r="D188" i="4"/>
  <c r="C184" i="1" s="1"/>
  <c r="G184" i="1"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D139" i="4" s="1"/>
  <c r="F139" i="4" s="1"/>
  <c r="E139" i="4"/>
  <c r="F138" i="4"/>
  <c r="F137" i="4"/>
  <c r="F136" i="4"/>
  <c r="F135" i="4"/>
  <c r="E134" i="4"/>
  <c r="E133" i="4" s="1"/>
  <c r="D134" i="4"/>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D112" i="4"/>
  <c r="D106" i="4" s="1"/>
  <c r="C102" i="1" s="1"/>
  <c r="F111" i="4"/>
  <c r="F110" i="4"/>
  <c r="F109" i="4"/>
  <c r="F108" i="4"/>
  <c r="F107" i="4"/>
  <c r="E107" i="4"/>
  <c r="D107" i="4"/>
  <c r="E106" i="4"/>
  <c r="D102" i="1"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C78" i="1" s="1"/>
  <c r="F81" i="4"/>
  <c r="F80" i="4"/>
  <c r="F79" i="4"/>
  <c r="F78" i="4"/>
  <c r="E77" i="4"/>
  <c r="E50" i="4" s="1"/>
  <c r="D46" i="1" s="1"/>
  <c r="D77" i="4"/>
  <c r="F77" i="4" s="1"/>
  <c r="F76" i="4"/>
  <c r="F75" i="4"/>
  <c r="E74" i="4"/>
  <c r="D74" i="4"/>
  <c r="F73" i="4"/>
  <c r="F72" i="4"/>
  <c r="F71" i="4"/>
  <c r="E71" i="4"/>
  <c r="D71" i="4"/>
  <c r="F70" i="4"/>
  <c r="F69" i="4"/>
  <c r="E68" i="4"/>
  <c r="D68" i="4"/>
  <c r="F68" i="4" s="1"/>
  <c r="F67" i="4"/>
  <c r="F66" i="4"/>
  <c r="E65" i="4"/>
  <c r="D65" i="4"/>
  <c r="F65" i="4" s="1"/>
  <c r="F64" i="4"/>
  <c r="F63" i="4"/>
  <c r="E62" i="4"/>
  <c r="D62" i="4"/>
  <c r="F62" i="4" s="1"/>
  <c r="F61" i="4"/>
  <c r="F60" i="4"/>
  <c r="E59" i="4"/>
  <c r="F59" i="4" s="1"/>
  <c r="D59" i="4"/>
  <c r="F58" i="4"/>
  <c r="F57" i="4"/>
  <c r="F56" i="4"/>
  <c r="F55" i="4"/>
  <c r="E54" i="4"/>
  <c r="D54" i="4"/>
  <c r="F53" i="4"/>
  <c r="F52" i="4"/>
  <c r="F51" i="4"/>
  <c r="E51" i="4"/>
  <c r="D51" i="4"/>
  <c r="F49" i="4"/>
  <c r="F48" i="4"/>
  <c r="F47" i="4"/>
  <c r="F46" i="4"/>
  <c r="E45" i="4"/>
  <c r="E44" i="4" s="1"/>
  <c r="D45" i="4"/>
  <c r="F43" i="4"/>
  <c r="F42" i="4"/>
  <c r="F41" i="4"/>
  <c r="E40" i="4"/>
  <c r="D36" i="1" s="1"/>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I36" i="3"/>
  <c r="G36" i="3"/>
  <c r="B36" i="3"/>
  <c r="G35" i="3"/>
  <c r="B35" i="3"/>
  <c r="G34" i="3"/>
  <c r="B34" i="3"/>
  <c r="I33" i="3"/>
  <c r="G33" i="3"/>
  <c r="B33" i="3"/>
  <c r="H32" i="3"/>
  <c r="G32" i="3"/>
  <c r="B32" i="3"/>
  <c r="H31" i="3"/>
  <c r="G31" i="3"/>
  <c r="B31" i="3"/>
  <c r="I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C1576" i="1"/>
  <c r="H1576" i="1" s="1"/>
  <c r="H1575" i="1"/>
  <c r="G1575" i="1"/>
  <c r="C1575" i="1"/>
  <c r="G1574" i="1"/>
  <c r="C1574" i="1"/>
  <c r="H1574" i="1" s="1"/>
  <c r="C1573" i="1"/>
  <c r="H1572" i="1"/>
  <c r="G1572" i="1"/>
  <c r="C1572" i="1"/>
  <c r="H1571" i="1"/>
  <c r="G1571" i="1"/>
  <c r="C1571" i="1"/>
  <c r="G1570" i="1"/>
  <c r="C1570" i="1"/>
  <c r="H1570" i="1" s="1"/>
  <c r="C1569" i="1"/>
  <c r="H1568" i="1"/>
  <c r="G1568" i="1"/>
  <c r="C1568" i="1"/>
  <c r="H1567" i="1"/>
  <c r="G1567" i="1"/>
  <c r="C1567" i="1"/>
  <c r="C1566" i="1"/>
  <c r="H1566" i="1" s="1"/>
  <c r="C1565" i="1"/>
  <c r="H1564" i="1"/>
  <c r="G1564" i="1"/>
  <c r="C1564" i="1"/>
  <c r="H1563" i="1"/>
  <c r="G1563" i="1"/>
  <c r="C1563" i="1"/>
  <c r="C1562" i="1"/>
  <c r="C1561" i="1"/>
  <c r="H1560" i="1"/>
  <c r="G1560" i="1"/>
  <c r="C1560" i="1"/>
  <c r="H1559" i="1"/>
  <c r="G1559" i="1"/>
  <c r="C1559" i="1"/>
  <c r="C1558" i="1"/>
  <c r="C1557" i="1"/>
  <c r="H1556" i="1"/>
  <c r="G1556" i="1"/>
  <c r="C1556" i="1"/>
  <c r="H1555" i="1"/>
  <c r="G1555" i="1"/>
  <c r="C1555" i="1"/>
  <c r="G1554" i="1"/>
  <c r="C1554" i="1"/>
  <c r="H1554" i="1" s="1"/>
  <c r="C1553" i="1"/>
  <c r="H1552" i="1"/>
  <c r="G1552" i="1"/>
  <c r="C1552" i="1"/>
  <c r="H1551" i="1"/>
  <c r="G1551" i="1"/>
  <c r="C1551" i="1"/>
  <c r="C1550" i="1"/>
  <c r="H1550" i="1" s="1"/>
  <c r="C1549" i="1"/>
  <c r="H1548" i="1"/>
  <c r="G1548" i="1"/>
  <c r="C1548" i="1"/>
  <c r="H1547" i="1"/>
  <c r="G1547" i="1"/>
  <c r="C1547" i="1"/>
  <c r="C1546" i="1"/>
  <c r="C1545" i="1"/>
  <c r="H1544" i="1"/>
  <c r="G1544" i="1"/>
  <c r="C1544" i="1"/>
  <c r="H1543" i="1"/>
  <c r="G1543" i="1"/>
  <c r="C1543" i="1"/>
  <c r="G1542" i="1"/>
  <c r="C1542" i="1"/>
  <c r="H1542" i="1" s="1"/>
  <c r="C1541" i="1"/>
  <c r="H1540" i="1"/>
  <c r="G1540" i="1"/>
  <c r="C1540" i="1"/>
  <c r="H1539" i="1"/>
  <c r="G1539" i="1"/>
  <c r="C1539" i="1"/>
  <c r="G1538" i="1"/>
  <c r="C1538" i="1"/>
  <c r="H1538" i="1" s="1"/>
  <c r="C1537" i="1"/>
  <c r="H1536" i="1"/>
  <c r="G1536" i="1"/>
  <c r="C1536" i="1"/>
  <c r="H1535" i="1"/>
  <c r="G1535" i="1"/>
  <c r="C1535" i="1"/>
  <c r="C1534" i="1"/>
  <c r="H1534" i="1" s="1"/>
  <c r="C1533" i="1"/>
  <c r="H1532" i="1"/>
  <c r="G1532" i="1"/>
  <c r="C1532" i="1"/>
  <c r="H1531" i="1"/>
  <c r="G1531" i="1"/>
  <c r="C1531" i="1"/>
  <c r="C1530" i="1"/>
  <c r="C1529" i="1"/>
  <c r="H1528" i="1"/>
  <c r="G1528" i="1"/>
  <c r="C1528" i="1"/>
  <c r="H1527" i="1"/>
  <c r="G1527" i="1"/>
  <c r="C1527" i="1"/>
  <c r="C1526" i="1"/>
  <c r="H1523" i="1"/>
  <c r="G1523" i="1"/>
  <c r="C1523" i="1"/>
  <c r="G1522" i="1"/>
  <c r="C1522" i="1"/>
  <c r="H1522" i="1" s="1"/>
  <c r="C1521" i="1"/>
  <c r="C1520" i="1"/>
  <c r="G1520" i="1" s="1"/>
  <c r="C1519" i="1"/>
  <c r="H1519" i="1" s="1"/>
  <c r="H1516" i="1"/>
  <c r="G1516" i="1"/>
  <c r="C1516" i="1"/>
  <c r="H1515" i="1"/>
  <c r="G1515" i="1"/>
  <c r="C1515" i="1"/>
  <c r="C1514" i="1"/>
  <c r="C1513" i="1"/>
  <c r="H1512" i="1"/>
  <c r="G1512" i="1"/>
  <c r="C1512" i="1"/>
  <c r="H1511" i="1"/>
  <c r="G1511" i="1"/>
  <c r="C1511" i="1"/>
  <c r="G1510" i="1"/>
  <c r="C1510" i="1"/>
  <c r="H1510" i="1" s="1"/>
  <c r="C1509" i="1"/>
  <c r="H1508" i="1"/>
  <c r="G1508" i="1"/>
  <c r="C1508" i="1"/>
  <c r="H1507" i="1"/>
  <c r="G1507" i="1"/>
  <c r="C1507" i="1"/>
  <c r="G1506" i="1"/>
  <c r="C1506" i="1"/>
  <c r="H1506" i="1" s="1"/>
  <c r="C1505" i="1"/>
  <c r="H1504" i="1"/>
  <c r="G1504" i="1"/>
  <c r="C1504" i="1"/>
  <c r="H1503" i="1"/>
  <c r="G1503" i="1"/>
  <c r="C1503" i="1"/>
  <c r="C1502" i="1"/>
  <c r="H1502" i="1" s="1"/>
  <c r="C1501" i="1"/>
  <c r="H1500" i="1"/>
  <c r="G1500" i="1"/>
  <c r="C1500" i="1"/>
  <c r="H1499" i="1"/>
  <c r="C1498" i="1"/>
  <c r="H1498" i="1" s="1"/>
  <c r="C1497" i="1"/>
  <c r="H1496" i="1"/>
  <c r="G1496" i="1"/>
  <c r="C1496" i="1"/>
  <c r="H1495" i="1"/>
  <c r="G1495" i="1"/>
  <c r="C1495" i="1"/>
  <c r="C1494" i="1"/>
  <c r="C1493" i="1"/>
  <c r="H1492" i="1"/>
  <c r="G1492" i="1"/>
  <c r="C1492" i="1"/>
  <c r="H1491" i="1"/>
  <c r="G1491" i="1"/>
  <c r="C1491" i="1"/>
  <c r="C1490" i="1"/>
  <c r="H1490" i="1" s="1"/>
  <c r="C1489" i="1"/>
  <c r="H1488" i="1"/>
  <c r="G1488" i="1"/>
  <c r="C1488" i="1"/>
  <c r="C1487" i="1"/>
  <c r="G1486" i="1"/>
  <c r="C1486" i="1"/>
  <c r="H1486" i="1" s="1"/>
  <c r="C1485" i="1"/>
  <c r="H1484" i="1"/>
  <c r="G1484" i="1"/>
  <c r="C1484" i="1"/>
  <c r="H1483" i="1"/>
  <c r="G1483" i="1"/>
  <c r="C1483" i="1"/>
  <c r="C1482" i="1"/>
  <c r="H1480" i="1"/>
  <c r="G1480" i="1"/>
  <c r="C1480" i="1"/>
  <c r="H1479" i="1"/>
  <c r="D1479" i="1"/>
  <c r="C1479" i="1"/>
  <c r="J1478" i="1"/>
  <c r="H1478" i="1"/>
  <c r="G1478" i="1"/>
  <c r="D1478" i="1"/>
  <c r="C1478" i="1"/>
  <c r="J1477" i="1"/>
  <c r="D1477" i="1"/>
  <c r="C1477" i="1"/>
  <c r="J1476" i="1"/>
  <c r="D1476" i="1"/>
  <c r="C1476" i="1"/>
  <c r="D1475" i="1"/>
  <c r="C1475" i="1"/>
  <c r="H1474" i="1"/>
  <c r="D1474" i="1"/>
  <c r="C1474" i="1"/>
  <c r="J1473" i="1"/>
  <c r="H1473" i="1"/>
  <c r="G1473" i="1"/>
  <c r="D1473" i="1"/>
  <c r="C1473" i="1"/>
  <c r="D1472" i="1"/>
  <c r="C1472" i="1"/>
  <c r="J1471" i="1"/>
  <c r="D1471" i="1"/>
  <c r="C1471" i="1"/>
  <c r="D1470" i="1"/>
  <c r="C1470" i="1"/>
  <c r="D1469" i="1"/>
  <c r="C1469" i="1"/>
  <c r="H1468" i="1"/>
  <c r="D1468" i="1"/>
  <c r="C1468" i="1"/>
  <c r="J1467" i="1"/>
  <c r="H1467" i="1"/>
  <c r="G1467" i="1"/>
  <c r="D1467" i="1"/>
  <c r="C1467" i="1"/>
  <c r="J1466" i="1"/>
  <c r="D1466" i="1"/>
  <c r="C1466" i="1"/>
  <c r="J1465" i="1"/>
  <c r="D1465" i="1"/>
  <c r="C1465" i="1"/>
  <c r="D1464" i="1"/>
  <c r="H1464" i="1" s="1"/>
  <c r="C1464" i="1"/>
  <c r="H1463" i="1"/>
  <c r="G1463" i="1"/>
  <c r="I1463" i="1" s="1"/>
  <c r="D1463" i="1"/>
  <c r="C1463" i="1"/>
  <c r="J1463" i="1" s="1"/>
  <c r="D1462" i="1"/>
  <c r="C1462" i="1"/>
  <c r="D1461" i="1"/>
  <c r="C1461" i="1"/>
  <c r="H1460" i="1"/>
  <c r="G1460" i="1"/>
  <c r="D1460" i="1"/>
  <c r="C1460" i="1"/>
  <c r="J1460" i="1" s="1"/>
  <c r="J1459" i="1"/>
  <c r="D1459" i="1"/>
  <c r="C1459" i="1"/>
  <c r="H1458" i="1"/>
  <c r="G1458" i="1"/>
  <c r="D1458" i="1"/>
  <c r="C1458" i="1"/>
  <c r="J1458" i="1" s="1"/>
  <c r="J1457" i="1"/>
  <c r="D1457" i="1"/>
  <c r="C1457" i="1"/>
  <c r="D1456" i="1"/>
  <c r="C1456" i="1"/>
  <c r="D1455" i="1"/>
  <c r="J1455" i="1" s="1"/>
  <c r="C1455" i="1"/>
  <c r="D1454" i="1"/>
  <c r="C1454" i="1"/>
  <c r="D1453" i="1"/>
  <c r="H1452" i="1"/>
  <c r="G1452" i="1"/>
  <c r="D1452" i="1"/>
  <c r="C1452" i="1"/>
  <c r="J1452" i="1" s="1"/>
  <c r="J1451" i="1"/>
  <c r="D1451" i="1"/>
  <c r="C1451" i="1"/>
  <c r="H1450" i="1"/>
  <c r="G1450" i="1"/>
  <c r="D1450" i="1"/>
  <c r="C1450" i="1"/>
  <c r="J1450" i="1" s="1"/>
  <c r="J1449" i="1"/>
  <c r="D1449" i="1"/>
  <c r="C1449" i="1"/>
  <c r="H1448" i="1"/>
  <c r="G1448" i="1"/>
  <c r="D1448" i="1"/>
  <c r="C1448" i="1"/>
  <c r="J1448" i="1" s="1"/>
  <c r="J1447" i="1"/>
  <c r="D1447" i="1"/>
  <c r="C1447" i="1"/>
  <c r="H1446" i="1"/>
  <c r="G1446" i="1"/>
  <c r="D1446" i="1"/>
  <c r="C1446" i="1"/>
  <c r="J1446" i="1" s="1"/>
  <c r="J1445" i="1"/>
  <c r="D1445" i="1"/>
  <c r="C1445" i="1"/>
  <c r="G1445" i="1" s="1"/>
  <c r="J1444" i="1"/>
  <c r="G1444" i="1"/>
  <c r="I1444" i="1" s="1"/>
  <c r="D1444" i="1"/>
  <c r="H1444" i="1" s="1"/>
  <c r="C1444" i="1"/>
  <c r="D1443" i="1"/>
  <c r="C1443" i="1"/>
  <c r="J1442" i="1"/>
  <c r="G1442" i="1"/>
  <c r="I1442" i="1" s="1"/>
  <c r="D1442" i="1"/>
  <c r="H1442" i="1" s="1"/>
  <c r="C1442" i="1"/>
  <c r="D1441" i="1"/>
  <c r="C1441" i="1"/>
  <c r="J1440" i="1"/>
  <c r="G1440" i="1"/>
  <c r="I1440" i="1" s="1"/>
  <c r="D1440" i="1"/>
  <c r="H1440" i="1" s="1"/>
  <c r="C1440" i="1"/>
  <c r="D1439" i="1"/>
  <c r="C1439" i="1"/>
  <c r="H1438" i="1"/>
  <c r="D1438" i="1"/>
  <c r="C1438" i="1"/>
  <c r="G1438" i="1" s="1"/>
  <c r="H1437" i="1"/>
  <c r="D1437" i="1"/>
  <c r="C1437" i="1"/>
  <c r="G1437" i="1" s="1"/>
  <c r="H1434" i="1"/>
  <c r="D1434" i="1"/>
  <c r="C1434" i="1"/>
  <c r="G1434" i="1" s="1"/>
  <c r="D1433" i="1"/>
  <c r="C1433" i="1"/>
  <c r="D1432" i="1"/>
  <c r="C1432" i="1"/>
  <c r="G1432" i="1" s="1"/>
  <c r="H1431" i="1"/>
  <c r="D1431" i="1"/>
  <c r="C1431" i="1"/>
  <c r="G1431" i="1" s="1"/>
  <c r="H1430" i="1"/>
  <c r="D1430" i="1"/>
  <c r="C1430" i="1"/>
  <c r="G1430" i="1" s="1"/>
  <c r="D1429" i="1"/>
  <c r="C1429" i="1"/>
  <c r="D1428" i="1"/>
  <c r="C1428" i="1"/>
  <c r="G1428" i="1" s="1"/>
  <c r="H1427" i="1"/>
  <c r="D1427" i="1"/>
  <c r="C1427" i="1"/>
  <c r="G1427" i="1" s="1"/>
  <c r="H1426" i="1"/>
  <c r="D1426" i="1"/>
  <c r="C1426" i="1"/>
  <c r="G1426" i="1" s="1"/>
  <c r="D1425" i="1"/>
  <c r="C1425" i="1"/>
  <c r="D1424" i="1"/>
  <c r="C1424" i="1"/>
  <c r="G1424" i="1" s="1"/>
  <c r="D1423" i="1"/>
  <c r="D1422" i="1"/>
  <c r="C1422" i="1"/>
  <c r="G1422" i="1" s="1"/>
  <c r="D1421" i="1"/>
  <c r="C1421" i="1"/>
  <c r="D1420" i="1"/>
  <c r="C1420" i="1"/>
  <c r="G1420" i="1" s="1"/>
  <c r="D1419" i="1"/>
  <c r="C1419" i="1"/>
  <c r="G1419" i="1" s="1"/>
  <c r="H1418" i="1"/>
  <c r="D1418" i="1"/>
  <c r="C1418" i="1"/>
  <c r="G1418" i="1" s="1"/>
  <c r="D1417" i="1"/>
  <c r="C1417" i="1"/>
  <c r="D1416" i="1"/>
  <c r="C1416" i="1"/>
  <c r="G1416" i="1" s="1"/>
  <c r="H1415" i="1"/>
  <c r="D1415" i="1"/>
  <c r="C1415" i="1"/>
  <c r="G1415" i="1" s="1"/>
  <c r="D1414" i="1"/>
  <c r="C1414" i="1"/>
  <c r="G1414" i="1" s="1"/>
  <c r="D1413" i="1"/>
  <c r="C1413" i="1"/>
  <c r="D1412" i="1"/>
  <c r="D1411" i="1"/>
  <c r="C1411" i="1"/>
  <c r="H1410" i="1"/>
  <c r="D1410" i="1"/>
  <c r="C1410" i="1"/>
  <c r="G1410" i="1" s="1"/>
  <c r="D1409" i="1"/>
  <c r="H1407" i="1"/>
  <c r="D1407" i="1"/>
  <c r="C1407" i="1"/>
  <c r="G1407" i="1" s="1"/>
  <c r="H1406" i="1"/>
  <c r="D1406" i="1"/>
  <c r="C1406" i="1"/>
  <c r="G1406" i="1" s="1"/>
  <c r="D1405" i="1"/>
  <c r="C1405" i="1"/>
  <c r="D1404" i="1"/>
  <c r="C1404" i="1"/>
  <c r="G1404" i="1" s="1"/>
  <c r="H1403" i="1"/>
  <c r="D1403" i="1"/>
  <c r="C1403" i="1"/>
  <c r="G1403" i="1" s="1"/>
  <c r="H1402" i="1"/>
  <c r="D1402" i="1"/>
  <c r="C1402" i="1"/>
  <c r="G1402" i="1" s="1"/>
  <c r="D1401" i="1"/>
  <c r="C1401" i="1"/>
  <c r="D1400" i="1"/>
  <c r="C1400" i="1"/>
  <c r="G1400" i="1" s="1"/>
  <c r="D1399" i="1"/>
  <c r="C1399" i="1"/>
  <c r="G1399" i="1" s="1"/>
  <c r="H1398" i="1"/>
  <c r="D1398" i="1"/>
  <c r="C1398" i="1"/>
  <c r="G1398" i="1" s="1"/>
  <c r="D1397" i="1"/>
  <c r="C1397" i="1"/>
  <c r="D1396" i="1"/>
  <c r="C1396" i="1"/>
  <c r="G1396" i="1" s="1"/>
  <c r="H1395" i="1"/>
  <c r="D1395" i="1"/>
  <c r="C1395" i="1"/>
  <c r="G1395" i="1" s="1"/>
  <c r="H1394" i="1"/>
  <c r="D1394" i="1"/>
  <c r="C1394" i="1"/>
  <c r="G1394" i="1" s="1"/>
  <c r="D1393" i="1"/>
  <c r="C1393" i="1"/>
  <c r="D1392" i="1"/>
  <c r="C1392" i="1"/>
  <c r="G1392" i="1" s="1"/>
  <c r="H1391" i="1"/>
  <c r="D1391" i="1"/>
  <c r="C1391" i="1"/>
  <c r="G1391" i="1" s="1"/>
  <c r="H1390" i="1"/>
  <c r="D1390" i="1"/>
  <c r="C1390" i="1"/>
  <c r="G1390" i="1" s="1"/>
  <c r="D1389" i="1"/>
  <c r="C1389" i="1"/>
  <c r="D1388" i="1"/>
  <c r="C1388" i="1"/>
  <c r="G1388" i="1" s="1"/>
  <c r="H1387" i="1"/>
  <c r="D1387" i="1"/>
  <c r="C1387" i="1"/>
  <c r="G1387" i="1" s="1"/>
  <c r="H1386" i="1"/>
  <c r="D1386" i="1"/>
  <c r="C1386" i="1"/>
  <c r="G1386" i="1" s="1"/>
  <c r="D1385" i="1"/>
  <c r="C1385" i="1"/>
  <c r="D1384" i="1"/>
  <c r="C1384" i="1"/>
  <c r="G1384" i="1" s="1"/>
  <c r="D1383" i="1"/>
  <c r="H1382" i="1"/>
  <c r="D1382" i="1"/>
  <c r="C1382" i="1"/>
  <c r="G1382" i="1" s="1"/>
  <c r="D1381" i="1"/>
  <c r="C1381" i="1"/>
  <c r="D1380" i="1"/>
  <c r="C1380" i="1"/>
  <c r="G1380" i="1" s="1"/>
  <c r="H1379" i="1"/>
  <c r="D1379" i="1"/>
  <c r="C1379" i="1"/>
  <c r="G1379" i="1" s="1"/>
  <c r="H1378" i="1"/>
  <c r="D1378" i="1"/>
  <c r="C1378" i="1"/>
  <c r="G1378" i="1" s="1"/>
  <c r="D1377" i="1"/>
  <c r="C1377" i="1"/>
  <c r="D1376" i="1"/>
  <c r="C1376" i="1"/>
  <c r="G1376" i="1" s="1"/>
  <c r="H1375" i="1"/>
  <c r="D1375" i="1"/>
  <c r="C1375" i="1"/>
  <c r="G1375" i="1" s="1"/>
  <c r="H1374" i="1"/>
  <c r="D1374" i="1"/>
  <c r="C1374" i="1"/>
  <c r="G1374" i="1" s="1"/>
  <c r="D1373" i="1"/>
  <c r="C1373" i="1"/>
  <c r="D1372" i="1"/>
  <c r="C1372" i="1"/>
  <c r="G1372" i="1" s="1"/>
  <c r="H1371" i="1"/>
  <c r="D1371" i="1"/>
  <c r="C1371" i="1"/>
  <c r="G1371" i="1" s="1"/>
  <c r="H1370" i="1"/>
  <c r="D1370" i="1"/>
  <c r="C1370" i="1"/>
  <c r="G1370" i="1" s="1"/>
  <c r="D1369" i="1"/>
  <c r="C1369" i="1"/>
  <c r="D1368" i="1"/>
  <c r="C1368" i="1"/>
  <c r="G1368" i="1" s="1"/>
  <c r="H1367" i="1"/>
  <c r="D1367" i="1"/>
  <c r="C1367" i="1"/>
  <c r="G1367" i="1" s="1"/>
  <c r="H1366" i="1"/>
  <c r="D1366" i="1"/>
  <c r="C1366" i="1"/>
  <c r="G1366" i="1" s="1"/>
  <c r="D1365" i="1"/>
  <c r="C1365" i="1"/>
  <c r="D1364" i="1"/>
  <c r="C1364" i="1"/>
  <c r="G1364" i="1" s="1"/>
  <c r="H1363" i="1"/>
  <c r="D1363" i="1"/>
  <c r="C1363" i="1"/>
  <c r="G1363" i="1" s="1"/>
  <c r="H1362" i="1"/>
  <c r="D1362" i="1"/>
  <c r="C1362" i="1"/>
  <c r="G1362" i="1" s="1"/>
  <c r="D1361" i="1"/>
  <c r="C1361" i="1"/>
  <c r="D1360" i="1"/>
  <c r="C1360" i="1"/>
  <c r="G1360" i="1" s="1"/>
  <c r="H1359" i="1"/>
  <c r="D1359" i="1"/>
  <c r="C1359" i="1"/>
  <c r="G1359" i="1" s="1"/>
  <c r="H1358" i="1"/>
  <c r="D1358" i="1"/>
  <c r="C1358" i="1"/>
  <c r="G1358" i="1" s="1"/>
  <c r="D1357" i="1"/>
  <c r="C1357" i="1"/>
  <c r="D1356" i="1"/>
  <c r="C1356" i="1"/>
  <c r="G1356" i="1" s="1"/>
  <c r="H1355" i="1"/>
  <c r="D1355" i="1"/>
  <c r="C1355" i="1"/>
  <c r="G1355" i="1" s="1"/>
  <c r="H1354" i="1"/>
  <c r="D1354" i="1"/>
  <c r="C1354" i="1"/>
  <c r="G1354" i="1" s="1"/>
  <c r="D1353" i="1"/>
  <c r="C1353" i="1"/>
  <c r="D1352" i="1"/>
  <c r="C1352" i="1"/>
  <c r="G1352" i="1" s="1"/>
  <c r="H1351" i="1"/>
  <c r="D1351" i="1"/>
  <c r="C1351" i="1"/>
  <c r="G1351" i="1" s="1"/>
  <c r="H1350" i="1"/>
  <c r="D1350" i="1"/>
  <c r="C1350" i="1"/>
  <c r="G1350" i="1" s="1"/>
  <c r="D1349" i="1"/>
  <c r="C1349" i="1"/>
  <c r="D1348" i="1"/>
  <c r="C1348" i="1"/>
  <c r="G1348" i="1" s="1"/>
  <c r="H1347" i="1"/>
  <c r="D1347" i="1"/>
  <c r="C1347" i="1"/>
  <c r="G1347" i="1" s="1"/>
  <c r="H1346" i="1"/>
  <c r="D1346" i="1"/>
  <c r="C1346" i="1"/>
  <c r="G1346" i="1" s="1"/>
  <c r="D1345" i="1"/>
  <c r="C1345" i="1"/>
  <c r="D1344" i="1"/>
  <c r="H1343" i="1"/>
  <c r="D1343" i="1"/>
  <c r="C1343" i="1"/>
  <c r="G1343" i="1" s="1"/>
  <c r="H1342" i="1"/>
  <c r="D1342" i="1"/>
  <c r="C1342" i="1"/>
  <c r="G1342" i="1" s="1"/>
  <c r="D1341" i="1"/>
  <c r="C1341" i="1"/>
  <c r="D1340" i="1"/>
  <c r="C1340" i="1"/>
  <c r="G1340" i="1" s="1"/>
  <c r="H1339" i="1"/>
  <c r="D1339" i="1"/>
  <c r="C1339" i="1"/>
  <c r="G1339" i="1" s="1"/>
  <c r="H1338" i="1"/>
  <c r="D1338" i="1"/>
  <c r="C1338" i="1"/>
  <c r="G1338" i="1" s="1"/>
  <c r="D1337" i="1"/>
  <c r="C1337" i="1"/>
  <c r="D1336" i="1"/>
  <c r="C1336" i="1"/>
  <c r="G1336" i="1" s="1"/>
  <c r="H1335" i="1"/>
  <c r="D1335" i="1"/>
  <c r="C1335" i="1"/>
  <c r="G1335" i="1" s="1"/>
  <c r="H1334" i="1"/>
  <c r="D1334" i="1"/>
  <c r="C1334" i="1"/>
  <c r="G1334" i="1" s="1"/>
  <c r="D1333" i="1"/>
  <c r="C1333" i="1"/>
  <c r="D1332" i="1"/>
  <c r="C1332" i="1"/>
  <c r="G1332" i="1" s="1"/>
  <c r="H1331" i="1"/>
  <c r="D1331" i="1"/>
  <c r="C1331" i="1"/>
  <c r="G1331" i="1" s="1"/>
  <c r="H1330" i="1"/>
  <c r="D1330" i="1"/>
  <c r="C1330" i="1"/>
  <c r="G1330" i="1" s="1"/>
  <c r="H1328" i="1"/>
  <c r="D1328" i="1"/>
  <c r="C1328" i="1"/>
  <c r="G1328" i="1" s="1"/>
  <c r="H1327" i="1"/>
  <c r="D1327" i="1"/>
  <c r="C1327" i="1"/>
  <c r="G1327" i="1" s="1"/>
  <c r="D1326" i="1"/>
  <c r="C1326" i="1"/>
  <c r="D1325" i="1"/>
  <c r="C1325" i="1"/>
  <c r="G1325" i="1" s="1"/>
  <c r="H1324" i="1"/>
  <c r="D1324" i="1"/>
  <c r="C1324" i="1"/>
  <c r="G1324" i="1" s="1"/>
  <c r="H1323" i="1"/>
  <c r="D1323" i="1"/>
  <c r="C1323" i="1"/>
  <c r="G1323" i="1" s="1"/>
  <c r="D1322" i="1"/>
  <c r="C1322" i="1"/>
  <c r="D1321" i="1"/>
  <c r="C1321" i="1"/>
  <c r="G1321" i="1" s="1"/>
  <c r="H1320" i="1"/>
  <c r="D1320" i="1"/>
  <c r="C1320" i="1"/>
  <c r="G1320" i="1" s="1"/>
  <c r="H1319" i="1"/>
  <c r="D1319" i="1"/>
  <c r="C1319" i="1"/>
  <c r="G1319" i="1" s="1"/>
  <c r="D1318" i="1"/>
  <c r="C1318" i="1"/>
  <c r="D1317" i="1"/>
  <c r="C1317" i="1"/>
  <c r="G1317" i="1" s="1"/>
  <c r="H1316" i="1"/>
  <c r="D1316" i="1"/>
  <c r="C1316" i="1"/>
  <c r="D1315" i="1"/>
  <c r="H1315" i="1" s="1"/>
  <c r="C1315" i="1"/>
  <c r="D1314" i="1"/>
  <c r="C1314" i="1"/>
  <c r="D1313" i="1"/>
  <c r="C1313" i="1"/>
  <c r="G1313" i="1" s="1"/>
  <c r="H1312" i="1"/>
  <c r="D1312" i="1"/>
  <c r="C1312" i="1"/>
  <c r="D1311" i="1"/>
  <c r="H1311" i="1" s="1"/>
  <c r="C1311" i="1"/>
  <c r="D1310" i="1"/>
  <c r="C1310" i="1"/>
  <c r="D1309" i="1"/>
  <c r="C1309" i="1"/>
  <c r="G1309" i="1" s="1"/>
  <c r="H1308" i="1"/>
  <c r="D1308" i="1"/>
  <c r="C1308" i="1"/>
  <c r="D1307" i="1"/>
  <c r="H1307" i="1" s="1"/>
  <c r="C1307" i="1"/>
  <c r="D1306" i="1"/>
  <c r="C1306" i="1"/>
  <c r="D1305" i="1"/>
  <c r="C1305" i="1"/>
  <c r="G1305" i="1" s="1"/>
  <c r="H1304" i="1"/>
  <c r="D1304" i="1"/>
  <c r="C1304" i="1"/>
  <c r="D1303" i="1"/>
  <c r="H1303" i="1" s="1"/>
  <c r="C1303" i="1"/>
  <c r="D1302" i="1"/>
  <c r="C1302" i="1"/>
  <c r="D1301" i="1"/>
  <c r="C1301" i="1"/>
  <c r="G1301" i="1" s="1"/>
  <c r="H1300" i="1"/>
  <c r="D1300" i="1"/>
  <c r="C1300" i="1"/>
  <c r="D1299" i="1"/>
  <c r="H1299" i="1" s="1"/>
  <c r="C1299" i="1"/>
  <c r="D1298" i="1"/>
  <c r="C1298" i="1"/>
  <c r="D1297" i="1"/>
  <c r="C1297" i="1"/>
  <c r="G1297" i="1" s="1"/>
  <c r="H1296" i="1"/>
  <c r="D1296" i="1"/>
  <c r="C1296" i="1"/>
  <c r="D1295" i="1"/>
  <c r="H1295" i="1" s="1"/>
  <c r="C1295" i="1"/>
  <c r="D1294" i="1"/>
  <c r="C1294" i="1"/>
  <c r="D1293" i="1"/>
  <c r="C1293" i="1"/>
  <c r="G1293" i="1" s="1"/>
  <c r="H1292" i="1"/>
  <c r="D1292" i="1"/>
  <c r="C1292" i="1"/>
  <c r="D1291" i="1"/>
  <c r="H1291" i="1" s="1"/>
  <c r="C1291" i="1"/>
  <c r="D1290" i="1"/>
  <c r="C1290" i="1"/>
  <c r="D1289" i="1"/>
  <c r="C1289" i="1"/>
  <c r="G1289" i="1" s="1"/>
  <c r="D1288" i="1"/>
  <c r="C1288" i="1"/>
  <c r="H1288" i="1" s="1"/>
  <c r="D1287" i="1"/>
  <c r="H1287" i="1" s="1"/>
  <c r="C1287" i="1"/>
  <c r="D1286" i="1"/>
  <c r="C1286" i="1"/>
  <c r="D1285" i="1"/>
  <c r="C1285" i="1"/>
  <c r="G1285" i="1" s="1"/>
  <c r="H1284" i="1"/>
  <c r="D1284" i="1"/>
  <c r="C1284" i="1"/>
  <c r="D1283" i="1"/>
  <c r="H1283" i="1" s="1"/>
  <c r="C1283" i="1"/>
  <c r="D1282" i="1"/>
  <c r="C1282" i="1"/>
  <c r="D1281" i="1"/>
  <c r="C1281" i="1"/>
  <c r="G1281" i="1" s="1"/>
  <c r="H1280" i="1"/>
  <c r="D1280" i="1"/>
  <c r="C1280" i="1"/>
  <c r="D1279" i="1"/>
  <c r="H1279" i="1" s="1"/>
  <c r="C1279" i="1"/>
  <c r="D1278" i="1"/>
  <c r="C1278" i="1"/>
  <c r="D1277" i="1"/>
  <c r="C1277" i="1"/>
  <c r="G1277" i="1" s="1"/>
  <c r="D1276" i="1"/>
  <c r="H1276" i="1" s="1"/>
  <c r="C1276" i="1"/>
  <c r="D1275" i="1"/>
  <c r="H1275" i="1" s="1"/>
  <c r="C1275" i="1"/>
  <c r="D1274" i="1"/>
  <c r="C1274" i="1"/>
  <c r="D1273" i="1"/>
  <c r="C1273" i="1"/>
  <c r="G1273" i="1" s="1"/>
  <c r="H1272" i="1"/>
  <c r="D1272" i="1"/>
  <c r="C1272" i="1"/>
  <c r="D1271" i="1"/>
  <c r="H1271" i="1" s="1"/>
  <c r="C1271" i="1"/>
  <c r="D1270" i="1"/>
  <c r="C1270" i="1"/>
  <c r="D1269" i="1"/>
  <c r="C1269" i="1"/>
  <c r="G1269" i="1" s="1"/>
  <c r="H1268" i="1"/>
  <c r="D1268" i="1"/>
  <c r="C1268" i="1"/>
  <c r="D1267" i="1"/>
  <c r="H1267" i="1" s="1"/>
  <c r="C1267" i="1"/>
  <c r="D1266" i="1"/>
  <c r="C1266" i="1"/>
  <c r="D1265" i="1"/>
  <c r="C1265" i="1"/>
  <c r="G1265" i="1" s="1"/>
  <c r="D1264" i="1"/>
  <c r="C1264" i="1"/>
  <c r="D1263" i="1"/>
  <c r="H1263" i="1" s="1"/>
  <c r="C1263" i="1"/>
  <c r="D1262" i="1"/>
  <c r="C1262" i="1"/>
  <c r="D1261" i="1"/>
  <c r="C1261" i="1"/>
  <c r="G1261" i="1" s="1"/>
  <c r="H1260" i="1"/>
  <c r="D1260" i="1"/>
  <c r="C1260" i="1"/>
  <c r="D1259" i="1"/>
  <c r="H1259" i="1" s="1"/>
  <c r="C1259" i="1"/>
  <c r="D1258" i="1"/>
  <c r="C1258" i="1"/>
  <c r="D1257" i="1"/>
  <c r="C1257" i="1"/>
  <c r="G1257" i="1" s="1"/>
  <c r="H1256" i="1"/>
  <c r="D1256" i="1"/>
  <c r="C1256" i="1"/>
  <c r="D1255" i="1"/>
  <c r="H1255" i="1" s="1"/>
  <c r="C1255" i="1"/>
  <c r="D1254" i="1"/>
  <c r="C1254" i="1"/>
  <c r="D1253" i="1"/>
  <c r="C1253" i="1"/>
  <c r="G1253" i="1" s="1"/>
  <c r="H1252" i="1"/>
  <c r="D1252" i="1"/>
  <c r="C1252" i="1"/>
  <c r="D1251" i="1"/>
  <c r="H1251" i="1" s="1"/>
  <c r="C1251" i="1"/>
  <c r="D1250" i="1"/>
  <c r="C1250" i="1"/>
  <c r="D1249" i="1"/>
  <c r="C1249" i="1"/>
  <c r="G1249" i="1" s="1"/>
  <c r="H1248" i="1"/>
  <c r="D1248" i="1"/>
  <c r="C1248" i="1"/>
  <c r="D1247" i="1"/>
  <c r="H1247" i="1" s="1"/>
  <c r="C1247" i="1"/>
  <c r="D1246" i="1"/>
  <c r="C1246" i="1"/>
  <c r="D1245" i="1"/>
  <c r="C1245" i="1"/>
  <c r="G1245" i="1" s="1"/>
  <c r="H1244" i="1"/>
  <c r="D1244" i="1"/>
  <c r="C1244" i="1"/>
  <c r="D1243" i="1"/>
  <c r="C1243" i="1"/>
  <c r="D1242" i="1"/>
  <c r="C1242" i="1"/>
  <c r="D1241" i="1"/>
  <c r="C1241" i="1"/>
  <c r="G1241" i="1" s="1"/>
  <c r="H1240" i="1"/>
  <c r="D1240" i="1"/>
  <c r="C1240" i="1"/>
  <c r="D1239" i="1"/>
  <c r="H1239" i="1" s="1"/>
  <c r="C1239" i="1"/>
  <c r="D1238" i="1"/>
  <c r="C1238" i="1"/>
  <c r="D1237" i="1"/>
  <c r="C1237" i="1"/>
  <c r="G1237" i="1" s="1"/>
  <c r="D1236" i="1"/>
  <c r="D1235" i="1"/>
  <c r="D1234" i="1"/>
  <c r="C1234" i="1"/>
  <c r="D1233" i="1"/>
  <c r="C1233" i="1"/>
  <c r="G1233" i="1" s="1"/>
  <c r="H1232" i="1"/>
  <c r="D1232" i="1"/>
  <c r="C1232" i="1"/>
  <c r="D1231" i="1"/>
  <c r="H1231" i="1" s="1"/>
  <c r="C1231" i="1"/>
  <c r="D1230" i="1"/>
  <c r="C1230" i="1"/>
  <c r="D1229" i="1"/>
  <c r="C1229" i="1"/>
  <c r="G1229" i="1" s="1"/>
  <c r="D1228" i="1"/>
  <c r="H1228" i="1" s="1"/>
  <c r="C1228" i="1"/>
  <c r="D1227" i="1"/>
  <c r="H1227" i="1" s="1"/>
  <c r="C1227" i="1"/>
  <c r="D1226" i="1"/>
  <c r="C1226" i="1"/>
  <c r="D1225" i="1"/>
  <c r="C1225" i="1"/>
  <c r="D1224" i="1"/>
  <c r="H1224" i="1" s="1"/>
  <c r="C1224" i="1"/>
  <c r="D1223" i="1"/>
  <c r="H1223" i="1" s="1"/>
  <c r="C1223" i="1"/>
  <c r="D1221" i="1"/>
  <c r="C1221" i="1"/>
  <c r="G1221" i="1" s="1"/>
  <c r="H1220" i="1"/>
  <c r="D1220" i="1"/>
  <c r="C1220" i="1"/>
  <c r="D1219" i="1"/>
  <c r="H1219" i="1" s="1"/>
  <c r="C1219" i="1"/>
  <c r="D1218" i="1"/>
  <c r="C1218" i="1"/>
  <c r="D1217" i="1"/>
  <c r="C1217" i="1"/>
  <c r="G1217" i="1" s="1"/>
  <c r="C1216" i="1"/>
  <c r="D1213" i="1"/>
  <c r="C1213" i="1"/>
  <c r="G1213" i="1" s="1"/>
  <c r="H1212" i="1"/>
  <c r="D1212" i="1"/>
  <c r="C1212" i="1"/>
  <c r="D1211" i="1"/>
  <c r="H1211" i="1" s="1"/>
  <c r="C1211" i="1"/>
  <c r="D1210" i="1"/>
  <c r="C1210" i="1"/>
  <c r="D1209" i="1"/>
  <c r="C1209" i="1"/>
  <c r="G1209" i="1" s="1"/>
  <c r="H1208" i="1"/>
  <c r="D1208" i="1"/>
  <c r="C1208" i="1"/>
  <c r="D1207" i="1"/>
  <c r="H1207" i="1" s="1"/>
  <c r="C1207" i="1"/>
  <c r="D1206" i="1"/>
  <c r="C1206" i="1"/>
  <c r="D1205" i="1"/>
  <c r="C1205" i="1"/>
  <c r="G1205" i="1" s="1"/>
  <c r="H1204" i="1"/>
  <c r="D1204" i="1"/>
  <c r="C1204" i="1"/>
  <c r="D1203" i="1"/>
  <c r="H1203" i="1" s="1"/>
  <c r="C1203" i="1"/>
  <c r="D1202" i="1"/>
  <c r="C1202" i="1"/>
  <c r="D1201" i="1"/>
  <c r="C1201" i="1"/>
  <c r="G1201" i="1" s="1"/>
  <c r="H1200" i="1"/>
  <c r="D1200" i="1"/>
  <c r="C1200" i="1"/>
  <c r="D1199" i="1"/>
  <c r="H1199" i="1" s="1"/>
  <c r="C1199" i="1"/>
  <c r="D1198" i="1"/>
  <c r="C1198" i="1"/>
  <c r="D1197" i="1"/>
  <c r="C1197" i="1"/>
  <c r="G1197" i="1" s="1"/>
  <c r="H1196" i="1"/>
  <c r="D1196" i="1"/>
  <c r="C1196" i="1"/>
  <c r="D1195" i="1"/>
  <c r="H1195" i="1" s="1"/>
  <c r="C1195" i="1"/>
  <c r="D1194" i="1"/>
  <c r="C1194" i="1"/>
  <c r="D1193" i="1"/>
  <c r="C1193" i="1"/>
  <c r="G1193" i="1" s="1"/>
  <c r="H1192" i="1"/>
  <c r="D1192" i="1"/>
  <c r="C1192" i="1"/>
  <c r="D1191" i="1"/>
  <c r="H1191" i="1" s="1"/>
  <c r="C1191" i="1"/>
  <c r="D1190" i="1"/>
  <c r="C1190" i="1"/>
  <c r="D1189" i="1"/>
  <c r="C1189" i="1"/>
  <c r="G1189" i="1" s="1"/>
  <c r="H1188" i="1"/>
  <c r="D1188" i="1"/>
  <c r="C1188" i="1"/>
  <c r="D1187" i="1"/>
  <c r="H1187" i="1" s="1"/>
  <c r="C1187" i="1"/>
  <c r="D1186" i="1"/>
  <c r="C1186" i="1"/>
  <c r="D1185" i="1"/>
  <c r="C1185" i="1"/>
  <c r="G1185" i="1" s="1"/>
  <c r="H1184" i="1"/>
  <c r="D1184" i="1"/>
  <c r="C1184" i="1"/>
  <c r="D1183" i="1"/>
  <c r="D1182" i="1"/>
  <c r="C1182" i="1"/>
  <c r="D1181" i="1"/>
  <c r="C1181" i="1"/>
  <c r="G1181" i="1" s="1"/>
  <c r="H1180" i="1"/>
  <c r="D1180" i="1"/>
  <c r="C1180" i="1"/>
  <c r="D1179" i="1"/>
  <c r="H1179" i="1" s="1"/>
  <c r="C1179" i="1"/>
  <c r="D1178" i="1"/>
  <c r="C1178" i="1"/>
  <c r="D1177" i="1"/>
  <c r="C1177" i="1"/>
  <c r="G1177" i="1" s="1"/>
  <c r="H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C1166" i="1"/>
  <c r="H1166" i="1" s="1"/>
  <c r="D1165" i="1"/>
  <c r="C1165" i="1"/>
  <c r="D1164" i="1"/>
  <c r="C1164" i="1"/>
  <c r="H1164" i="1" s="1"/>
  <c r="H1163" i="1"/>
  <c r="G1163" i="1"/>
  <c r="D1163" i="1"/>
  <c r="C1163" i="1"/>
  <c r="H1162" i="1"/>
  <c r="G1162" i="1"/>
  <c r="D1162" i="1"/>
  <c r="C1162" i="1"/>
  <c r="D1161" i="1"/>
  <c r="C1161" i="1"/>
  <c r="H1161" i="1" s="1"/>
  <c r="D1160" i="1"/>
  <c r="C1160" i="1"/>
  <c r="H1160" i="1" s="1"/>
  <c r="D1159" i="1"/>
  <c r="C1159" i="1"/>
  <c r="H1159" i="1" s="1"/>
  <c r="H1158" i="1"/>
  <c r="G1158" i="1"/>
  <c r="D1158" i="1"/>
  <c r="C1158" i="1"/>
  <c r="D1157" i="1"/>
  <c r="C1157" i="1"/>
  <c r="H1157" i="1" s="1"/>
  <c r="D1156" i="1"/>
  <c r="C1156" i="1"/>
  <c r="H1156" i="1" s="1"/>
  <c r="D1155" i="1"/>
  <c r="C1155" i="1"/>
  <c r="H1155" i="1" s="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D1139" i="1"/>
  <c r="H1139" i="1" s="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D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D1061" i="1"/>
  <c r="C1061" i="1"/>
  <c r="G1061" i="1" s="1"/>
  <c r="H1060" i="1"/>
  <c r="G1060" i="1"/>
  <c r="D1060" i="1"/>
  <c r="C1060" i="1"/>
  <c r="H1059" i="1"/>
  <c r="G1059" i="1"/>
  <c r="D1059" i="1"/>
  <c r="C1059" i="1"/>
  <c r="H1058" i="1"/>
  <c r="G1058" i="1"/>
  <c r="D1058" i="1"/>
  <c r="C1058" i="1"/>
  <c r="H1057" i="1"/>
  <c r="G1057" i="1"/>
  <c r="D1057" i="1"/>
  <c r="C1057" i="1"/>
  <c r="D1056" i="1"/>
  <c r="C1056" i="1"/>
  <c r="G1056" i="1" s="1"/>
  <c r="H1055" i="1"/>
  <c r="G1055" i="1"/>
  <c r="D1055" i="1"/>
  <c r="C1055" i="1"/>
  <c r="H1054" i="1"/>
  <c r="G1054" i="1"/>
  <c r="D1054" i="1"/>
  <c r="C1054" i="1"/>
  <c r="H1053" i="1"/>
  <c r="D1053" i="1"/>
  <c r="C1053" i="1"/>
  <c r="G1053" i="1" s="1"/>
  <c r="H1052" i="1"/>
  <c r="G1052" i="1"/>
  <c r="D1052" i="1"/>
  <c r="C1052" i="1"/>
  <c r="H1051" i="1"/>
  <c r="G1051" i="1"/>
  <c r="D1051" i="1"/>
  <c r="C1051" i="1"/>
  <c r="H1050" i="1"/>
  <c r="G1050" i="1"/>
  <c r="D1050" i="1"/>
  <c r="C1050" i="1"/>
  <c r="H1049" i="1"/>
  <c r="G1049" i="1"/>
  <c r="D1049" i="1"/>
  <c r="C1049" i="1"/>
  <c r="H1048" i="1"/>
  <c r="G1048" i="1"/>
  <c r="D1048" i="1"/>
  <c r="C1048" i="1"/>
  <c r="D1047" i="1"/>
  <c r="D1046" i="1"/>
  <c r="H1045" i="1"/>
  <c r="G1045" i="1"/>
  <c r="D1045" i="1"/>
  <c r="C1045" i="1"/>
  <c r="H1044" i="1"/>
  <c r="G1044" i="1"/>
  <c r="D1044" i="1"/>
  <c r="C1044" i="1"/>
  <c r="D1043" i="1"/>
  <c r="C1043" i="1"/>
  <c r="H1043" i="1" s="1"/>
  <c r="D1042" i="1"/>
  <c r="C1042" i="1"/>
  <c r="H1042" i="1" s="1"/>
  <c r="D1041" i="1"/>
  <c r="C1041" i="1"/>
  <c r="H1041" i="1" s="1"/>
  <c r="H1040" i="1"/>
  <c r="G1040" i="1"/>
  <c r="D1040" i="1"/>
  <c r="C1040" i="1"/>
  <c r="H1039" i="1"/>
  <c r="G1039" i="1"/>
  <c r="D1039" i="1"/>
  <c r="C1039" i="1"/>
  <c r="H1038" i="1"/>
  <c r="G1038" i="1"/>
  <c r="D1038" i="1"/>
  <c r="C1038" i="1"/>
  <c r="H1037" i="1"/>
  <c r="G1037" i="1"/>
  <c r="D1037" i="1"/>
  <c r="C1037" i="1"/>
  <c r="H1036" i="1"/>
  <c r="D1036" i="1"/>
  <c r="C1036" i="1"/>
  <c r="G1036" i="1" s="1"/>
  <c r="H1035" i="1"/>
  <c r="G1035" i="1"/>
  <c r="D1035" i="1"/>
  <c r="C1035" i="1"/>
  <c r="D1034" i="1"/>
  <c r="C1034" i="1"/>
  <c r="G1034" i="1" s="1"/>
  <c r="H1033" i="1"/>
  <c r="D1033" i="1"/>
  <c r="C1033" i="1"/>
  <c r="G1033" i="1" s="1"/>
  <c r="D1032" i="1"/>
  <c r="C1032" i="1"/>
  <c r="H1032" i="1" s="1"/>
  <c r="H1031" i="1"/>
  <c r="D1031" i="1"/>
  <c r="C1031" i="1"/>
  <c r="G1031" i="1" s="1"/>
  <c r="D1030" i="1"/>
  <c r="C1030" i="1"/>
  <c r="G1030" i="1" s="1"/>
  <c r="H1029" i="1"/>
  <c r="G1029" i="1"/>
  <c r="D1029" i="1"/>
  <c r="C1029" i="1"/>
  <c r="H1028" i="1"/>
  <c r="D1028" i="1"/>
  <c r="C1028" i="1"/>
  <c r="G1028" i="1" s="1"/>
  <c r="H1027" i="1"/>
  <c r="G1027" i="1"/>
  <c r="D1027" i="1"/>
  <c r="C1027" i="1"/>
  <c r="G1026" i="1"/>
  <c r="D1026" i="1"/>
  <c r="C1026" i="1"/>
  <c r="H1026" i="1" s="1"/>
  <c r="D1025" i="1"/>
  <c r="C1025" i="1"/>
  <c r="H1025" i="1" s="1"/>
  <c r="H1024" i="1"/>
  <c r="G1024" i="1"/>
  <c r="D1024" i="1"/>
  <c r="C1024" i="1"/>
  <c r="D1023" i="1"/>
  <c r="C1023" i="1"/>
  <c r="H1023" i="1" s="1"/>
  <c r="D1022" i="1"/>
  <c r="C1022" i="1"/>
  <c r="H1022" i="1" s="1"/>
  <c r="H1021" i="1"/>
  <c r="G1021" i="1"/>
  <c r="D1021" i="1"/>
  <c r="C1021" i="1"/>
  <c r="G1020" i="1"/>
  <c r="D1020" i="1"/>
  <c r="C1020" i="1"/>
  <c r="H1020" i="1" s="1"/>
  <c r="D1019" i="1"/>
  <c r="G1018" i="1"/>
  <c r="D1018" i="1"/>
  <c r="C1018" i="1"/>
  <c r="H1018" i="1" s="1"/>
  <c r="H1017" i="1"/>
  <c r="G1017" i="1"/>
  <c r="D1017" i="1"/>
  <c r="C1017" i="1"/>
  <c r="H1016" i="1"/>
  <c r="G1016" i="1"/>
  <c r="D1016" i="1"/>
  <c r="C1016" i="1"/>
  <c r="G1015" i="1"/>
  <c r="D1015" i="1"/>
  <c r="C1015" i="1"/>
  <c r="H1015" i="1" s="1"/>
  <c r="H1014" i="1"/>
  <c r="G1014" i="1"/>
  <c r="D1014" i="1"/>
  <c r="C1014" i="1"/>
  <c r="D1013" i="1"/>
  <c r="H1012" i="1"/>
  <c r="D1012" i="1"/>
  <c r="C1012" i="1"/>
  <c r="G1012" i="1" s="1"/>
  <c r="H1011" i="1"/>
  <c r="G1011" i="1"/>
  <c r="D1011" i="1"/>
  <c r="C1011" i="1"/>
  <c r="H1010" i="1"/>
  <c r="G1010" i="1"/>
  <c r="D1010" i="1"/>
  <c r="C1010" i="1"/>
  <c r="H1009" i="1"/>
  <c r="G1009" i="1"/>
  <c r="D1009" i="1"/>
  <c r="C1009" i="1"/>
  <c r="D1008" i="1"/>
  <c r="C1008" i="1"/>
  <c r="H1008" i="1" s="1"/>
  <c r="D1007" i="1"/>
  <c r="C1007" i="1"/>
  <c r="H1007" i="1" s="1"/>
  <c r="D1006" i="1"/>
  <c r="C1006" i="1"/>
  <c r="H1006" i="1" s="1"/>
  <c r="H1005" i="1"/>
  <c r="G1005" i="1"/>
  <c r="D1005" i="1"/>
  <c r="C1005" i="1"/>
  <c r="D1004" i="1"/>
  <c r="C1004" i="1"/>
  <c r="H1004" i="1" s="1"/>
  <c r="H1003" i="1"/>
  <c r="G1003" i="1"/>
  <c r="D1003" i="1"/>
  <c r="C1003" i="1"/>
  <c r="D1002" i="1"/>
  <c r="C1002" i="1"/>
  <c r="H1002" i="1" s="1"/>
  <c r="D1001" i="1"/>
  <c r="C1001" i="1"/>
  <c r="H1001" i="1" s="1"/>
  <c r="D1000" i="1"/>
  <c r="C1000" i="1"/>
  <c r="H1000" i="1" s="1"/>
  <c r="D999" i="1"/>
  <c r="C999" i="1"/>
  <c r="H999" i="1" s="1"/>
  <c r="D998" i="1"/>
  <c r="C998" i="1"/>
  <c r="H998" i="1" s="1"/>
  <c r="D997" i="1"/>
  <c r="H996" i="1"/>
  <c r="D996" i="1"/>
  <c r="C996" i="1"/>
  <c r="G996" i="1" s="1"/>
  <c r="H995" i="1"/>
  <c r="D995" i="1"/>
  <c r="C995" i="1"/>
  <c r="G995" i="1" s="1"/>
  <c r="G994" i="1"/>
  <c r="D994" i="1"/>
  <c r="C994" i="1"/>
  <c r="H994" i="1" s="1"/>
  <c r="H993" i="1"/>
  <c r="D993" i="1"/>
  <c r="C993" i="1"/>
  <c r="G993" i="1" s="1"/>
  <c r="H992" i="1"/>
  <c r="G992" i="1"/>
  <c r="D992" i="1"/>
  <c r="C992" i="1"/>
  <c r="D991" i="1"/>
  <c r="D990" i="1"/>
  <c r="H989" i="1"/>
  <c r="G989" i="1"/>
  <c r="D989" i="1"/>
  <c r="C989" i="1"/>
  <c r="H988" i="1"/>
  <c r="G988" i="1"/>
  <c r="D988" i="1"/>
  <c r="C988" i="1"/>
  <c r="H987" i="1"/>
  <c r="G987" i="1"/>
  <c r="D987" i="1"/>
  <c r="C987" i="1"/>
  <c r="D986" i="1"/>
  <c r="D985" i="1"/>
  <c r="H983" i="1"/>
  <c r="G983" i="1"/>
  <c r="D983" i="1"/>
  <c r="C983" i="1"/>
  <c r="H982" i="1"/>
  <c r="G982" i="1"/>
  <c r="D982" i="1"/>
  <c r="C982" i="1"/>
  <c r="H981" i="1"/>
  <c r="G981" i="1"/>
  <c r="D981" i="1"/>
  <c r="C981" i="1"/>
  <c r="H980" i="1"/>
  <c r="G980" i="1"/>
  <c r="D980" i="1"/>
  <c r="C980" i="1"/>
  <c r="H979" i="1"/>
  <c r="G979" i="1"/>
  <c r="D979" i="1"/>
  <c r="C979" i="1"/>
  <c r="G978" i="1"/>
  <c r="D978" i="1"/>
  <c r="C978" i="1"/>
  <c r="H978" i="1" s="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D951" i="1"/>
  <c r="C951" i="1"/>
  <c r="H951" i="1" s="1"/>
  <c r="H950" i="1"/>
  <c r="G950" i="1"/>
  <c r="D950" i="1"/>
  <c r="C950" i="1"/>
  <c r="H949" i="1"/>
  <c r="G949" i="1"/>
  <c r="D949" i="1"/>
  <c r="C949" i="1"/>
  <c r="H948" i="1"/>
  <c r="G948" i="1"/>
  <c r="D948" i="1"/>
  <c r="C948" i="1"/>
  <c r="H947" i="1"/>
  <c r="D947" i="1"/>
  <c r="C947" i="1"/>
  <c r="G947" i="1" s="1"/>
  <c r="D946" i="1"/>
  <c r="C946" i="1"/>
  <c r="H946" i="1" s="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G819" i="1"/>
  <c r="D819" i="1"/>
  <c r="C819" i="1"/>
  <c r="H819" i="1" s="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C717" i="1"/>
  <c r="H717" i="1" s="1"/>
  <c r="H716" i="1"/>
  <c r="G716" i="1"/>
  <c r="D716" i="1"/>
  <c r="C716" i="1"/>
  <c r="D715" i="1"/>
  <c r="C715" i="1"/>
  <c r="H715" i="1" s="1"/>
  <c r="D714" i="1"/>
  <c r="C714" i="1"/>
  <c r="H714" i="1" s="1"/>
  <c r="H713" i="1"/>
  <c r="D713" i="1"/>
  <c r="C713" i="1"/>
  <c r="G713" i="1" s="1"/>
  <c r="H712" i="1"/>
  <c r="G712" i="1"/>
  <c r="D712" i="1"/>
  <c r="C712" i="1"/>
  <c r="D711" i="1"/>
  <c r="C711" i="1"/>
  <c r="H711" i="1" s="1"/>
  <c r="D710" i="1"/>
  <c r="C710" i="1"/>
  <c r="H710" i="1" s="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C703" i="1"/>
  <c r="H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D691" i="1"/>
  <c r="C691" i="1"/>
  <c r="G691" i="1" s="1"/>
  <c r="D690" i="1"/>
  <c r="C690" i="1"/>
  <c r="H690" i="1" s="1"/>
  <c r="H689" i="1"/>
  <c r="G689" i="1"/>
  <c r="D689" i="1"/>
  <c r="C689" i="1"/>
  <c r="H688" i="1"/>
  <c r="G688" i="1"/>
  <c r="D688" i="1"/>
  <c r="C688" i="1"/>
  <c r="G687" i="1"/>
  <c r="D687" i="1"/>
  <c r="C687" i="1"/>
  <c r="H687" i="1" s="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C671" i="1"/>
  <c r="H671" i="1" s="1"/>
  <c r="G670" i="1"/>
  <c r="D670" i="1"/>
  <c r="C670" i="1"/>
  <c r="H670" i="1" s="1"/>
  <c r="H669" i="1"/>
  <c r="G669" i="1"/>
  <c r="D669" i="1"/>
  <c r="C669" i="1"/>
  <c r="D668" i="1"/>
  <c r="C668" i="1"/>
  <c r="H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G647" i="1"/>
  <c r="D647" i="1"/>
  <c r="C647" i="1"/>
  <c r="H647" i="1" s="1"/>
  <c r="H646" i="1"/>
  <c r="G646" i="1"/>
  <c r="D646" i="1"/>
  <c r="C646" i="1"/>
  <c r="D645" i="1"/>
  <c r="C645" i="1"/>
  <c r="H645" i="1" s="1"/>
  <c r="D644" i="1"/>
  <c r="C644" i="1"/>
  <c r="H644" i="1" s="1"/>
  <c r="G643" i="1"/>
  <c r="D643" i="1"/>
  <c r="C643" i="1"/>
  <c r="H643" i="1" s="1"/>
  <c r="H642" i="1"/>
  <c r="G642" i="1"/>
  <c r="D642" i="1"/>
  <c r="C642" i="1"/>
  <c r="H641" i="1"/>
  <c r="G641" i="1"/>
  <c r="D641" i="1"/>
  <c r="C641" i="1"/>
  <c r="D632" i="1"/>
  <c r="G632" i="1" s="1"/>
  <c r="C632" i="1"/>
  <c r="H632" i="1" s="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D602" i="1"/>
  <c r="C602" i="1"/>
  <c r="H602" i="1" s="1"/>
  <c r="H601" i="1"/>
  <c r="G601" i="1"/>
  <c r="D601" i="1"/>
  <c r="C601" i="1"/>
  <c r="D600" i="1"/>
  <c r="C600" i="1"/>
  <c r="H600" i="1" s="1"/>
  <c r="D599" i="1"/>
  <c r="C599" i="1"/>
  <c r="H599" i="1" s="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G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C413" i="1"/>
  <c r="H413" i="1" s="1"/>
  <c r="D411" i="1"/>
  <c r="G406" i="1"/>
  <c r="D406" i="1"/>
  <c r="C406" i="1"/>
  <c r="H406" i="1" s="1"/>
  <c r="D405" i="1"/>
  <c r="G405" i="1" s="1"/>
  <c r="C405" i="1"/>
  <c r="H405" i="1" s="1"/>
  <c r="D404" i="1"/>
  <c r="C404" i="1"/>
  <c r="H401" i="1"/>
  <c r="G401" i="1"/>
  <c r="D401" i="1"/>
  <c r="C401" i="1"/>
  <c r="H400" i="1"/>
  <c r="G400" i="1"/>
  <c r="D400" i="1"/>
  <c r="C400" i="1"/>
  <c r="H399" i="1"/>
  <c r="G399" i="1"/>
  <c r="D399" i="1"/>
  <c r="C399" i="1"/>
  <c r="D398" i="1"/>
  <c r="C398" i="1"/>
  <c r="H398" i="1" s="1"/>
  <c r="D397" i="1"/>
  <c r="C397" i="1"/>
  <c r="H397" i="1" s="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C388" i="1"/>
  <c r="H388" i="1" s="1"/>
  <c r="H387" i="1"/>
  <c r="G387" i="1"/>
  <c r="D387" i="1"/>
  <c r="C387" i="1"/>
  <c r="D386" i="1"/>
  <c r="C386" i="1"/>
  <c r="H386" i="1" s="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9" i="1" s="1"/>
  <c r="D378" i="1"/>
  <c r="C378" i="1"/>
  <c r="H378" i="1" s="1"/>
  <c r="H377" i="1"/>
  <c r="G377" i="1"/>
  <c r="D377" i="1"/>
  <c r="C377" i="1"/>
  <c r="H376" i="1"/>
  <c r="G376" i="1"/>
  <c r="D376" i="1"/>
  <c r="C376" i="1"/>
  <c r="H375" i="1"/>
  <c r="G375" i="1"/>
  <c r="D375" i="1"/>
  <c r="C375" i="1"/>
  <c r="D374" i="1"/>
  <c r="C374" i="1"/>
  <c r="H374" i="1" s="1"/>
  <c r="D373" i="1"/>
  <c r="C373" i="1"/>
  <c r="H373" i="1" s="1"/>
  <c r="H372" i="1"/>
  <c r="G372" i="1"/>
  <c r="D372" i="1"/>
  <c r="C372" i="1"/>
  <c r="D371" i="1"/>
  <c r="C371" i="1"/>
  <c r="H371" i="1" s="1"/>
  <c r="H370" i="1"/>
  <c r="G370" i="1"/>
  <c r="D370" i="1"/>
  <c r="C370" i="1"/>
  <c r="D369" i="1"/>
  <c r="C369" i="1"/>
  <c r="H369" i="1" s="1"/>
  <c r="D368" i="1"/>
  <c r="C368" i="1"/>
  <c r="H368" i="1" s="1"/>
  <c r="D367" i="1"/>
  <c r="C367" i="1"/>
  <c r="H367" i="1" s="1"/>
  <c r="D366" i="1"/>
  <c r="C366" i="1"/>
  <c r="H366" i="1" s="1"/>
  <c r="D365" i="1"/>
  <c r="C365" i="1"/>
  <c r="H365" i="1" s="1"/>
  <c r="D364" i="1"/>
  <c r="C364" i="1"/>
  <c r="H364" i="1" s="1"/>
  <c r="H363" i="1"/>
  <c r="G363" i="1"/>
  <c r="D363" i="1"/>
  <c r="C363" i="1"/>
  <c r="D362" i="1"/>
  <c r="C362" i="1"/>
  <c r="H362" i="1" s="1"/>
  <c r="G361" i="1"/>
  <c r="D361" i="1"/>
  <c r="C361" i="1"/>
  <c r="H361" i="1" s="1"/>
  <c r="H360" i="1"/>
  <c r="G360" i="1"/>
  <c r="D360" i="1"/>
  <c r="C360" i="1"/>
  <c r="D359" i="1"/>
  <c r="H357" i="1"/>
  <c r="G357" i="1"/>
  <c r="D357" i="1"/>
  <c r="C357" i="1"/>
  <c r="H356" i="1"/>
  <c r="G356" i="1"/>
  <c r="D356" i="1"/>
  <c r="C356" i="1"/>
  <c r="H355" i="1"/>
  <c r="G355" i="1"/>
  <c r="D355" i="1"/>
  <c r="C355" i="1"/>
  <c r="G354" i="1"/>
  <c r="D354" i="1"/>
  <c r="C354" i="1"/>
  <c r="H354" i="1" s="1"/>
  <c r="H353" i="1"/>
  <c r="G353" i="1"/>
  <c r="D353" i="1"/>
  <c r="C353" i="1"/>
  <c r="H352" i="1"/>
  <c r="G352" i="1"/>
  <c r="D352" i="1"/>
  <c r="C352" i="1"/>
  <c r="G351" i="1"/>
  <c r="D351" i="1"/>
  <c r="C351" i="1"/>
  <c r="H351" i="1" s="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G322" i="1"/>
  <c r="D322" i="1"/>
  <c r="C322" i="1"/>
  <c r="H322" i="1" s="1"/>
  <c r="G321" i="1"/>
  <c r="D321" i="1"/>
  <c r="C321" i="1"/>
  <c r="H321" i="1" s="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D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D291" i="1"/>
  <c r="C291" i="1"/>
  <c r="G291" i="1" s="1"/>
  <c r="D290" i="1"/>
  <c r="C290" i="1"/>
  <c r="H290" i="1" s="1"/>
  <c r="D289" i="1"/>
  <c r="C289" i="1"/>
  <c r="H289" i="1" s="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G270" i="1"/>
  <c r="D270" i="1"/>
  <c r="C270" i="1"/>
  <c r="H270" i="1" s="1"/>
  <c r="G269" i="1"/>
  <c r="D269" i="1"/>
  <c r="C269" i="1"/>
  <c r="H269" i="1" s="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D256" i="1"/>
  <c r="C256" i="1"/>
  <c r="H256" i="1" s="1"/>
  <c r="D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D247" i="1"/>
  <c r="H247" i="1" s="1"/>
  <c r="C247" i="1"/>
  <c r="H246" i="1"/>
  <c r="G246" i="1"/>
  <c r="D246" i="1"/>
  <c r="C246" i="1"/>
  <c r="H245" i="1"/>
  <c r="G245" i="1"/>
  <c r="D245" i="1"/>
  <c r="C245" i="1"/>
  <c r="D244" i="1"/>
  <c r="C244" i="1"/>
  <c r="H244" i="1" s="1"/>
  <c r="D243" i="1"/>
  <c r="C243" i="1"/>
  <c r="H242" i="1"/>
  <c r="G242" i="1"/>
  <c r="D242" i="1"/>
  <c r="C242" i="1"/>
  <c r="H241" i="1"/>
  <c r="G241" i="1"/>
  <c r="D241" i="1"/>
  <c r="C241" i="1"/>
  <c r="H240" i="1"/>
  <c r="G240" i="1"/>
  <c r="D240" i="1"/>
  <c r="C240" i="1"/>
  <c r="D239" i="1"/>
  <c r="C239" i="1"/>
  <c r="D238" i="1"/>
  <c r="C238" i="1"/>
  <c r="H238" i="1" s="1"/>
  <c r="H237" i="1"/>
  <c r="G237" i="1"/>
  <c r="D237" i="1"/>
  <c r="C237"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D215" i="1"/>
  <c r="H214" i="1"/>
  <c r="G214" i="1"/>
  <c r="D214" i="1"/>
  <c r="C214" i="1"/>
  <c r="H213" i="1"/>
  <c r="G213" i="1"/>
  <c r="D213" i="1"/>
  <c r="C213" i="1"/>
  <c r="D212" i="1"/>
  <c r="D211" i="1"/>
  <c r="D210" i="1"/>
  <c r="G210" i="1" s="1"/>
  <c r="C210" i="1"/>
  <c r="D209" i="1"/>
  <c r="C209" i="1"/>
  <c r="D208" i="1"/>
  <c r="H208" i="1" s="1"/>
  <c r="C208" i="1"/>
  <c r="D207" i="1"/>
  <c r="G207" i="1" s="1"/>
  <c r="C207" i="1"/>
  <c r="H207" i="1" s="1"/>
  <c r="C206" i="1"/>
  <c r="D205" i="1"/>
  <c r="G205" i="1" s="1"/>
  <c r="C205" i="1"/>
  <c r="H204" i="1"/>
  <c r="G204" i="1"/>
  <c r="D204" i="1"/>
  <c r="C204" i="1"/>
  <c r="H203" i="1"/>
  <c r="G203" i="1"/>
  <c r="D203" i="1"/>
  <c r="C203" i="1"/>
  <c r="H202" i="1"/>
  <c r="G202" i="1"/>
  <c r="D202" i="1"/>
  <c r="C202" i="1"/>
  <c r="D201" i="1"/>
  <c r="G201" i="1" s="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1" i="1"/>
  <c r="D191" i="1"/>
  <c r="C191" i="1"/>
  <c r="G191" i="1" s="1"/>
  <c r="H190" i="1"/>
  <c r="G190" i="1"/>
  <c r="D190" i="1"/>
  <c r="C190" i="1"/>
  <c r="H189" i="1"/>
  <c r="D189" i="1"/>
  <c r="C189" i="1"/>
  <c r="G189" i="1" s="1"/>
  <c r="D188" i="1"/>
  <c r="C188" i="1"/>
  <c r="H188" i="1" s="1"/>
  <c r="D187" i="1"/>
  <c r="C187" i="1"/>
  <c r="H187" i="1" s="1"/>
  <c r="G186" i="1"/>
  <c r="D186" i="1"/>
  <c r="C186" i="1"/>
  <c r="H186" i="1" s="1"/>
  <c r="H185" i="1"/>
  <c r="D185" i="1"/>
  <c r="C185" i="1"/>
  <c r="G185" i="1" s="1"/>
  <c r="D184" i="1"/>
  <c r="H183" i="1"/>
  <c r="G183" i="1"/>
  <c r="D183" i="1"/>
  <c r="C183" i="1"/>
  <c r="H182" i="1"/>
  <c r="D182" i="1"/>
  <c r="C182" i="1"/>
  <c r="G182" i="1" s="1"/>
  <c r="H181" i="1"/>
  <c r="G181" i="1"/>
  <c r="D181" i="1"/>
  <c r="C181" i="1"/>
  <c r="D180" i="1"/>
  <c r="C180" i="1"/>
  <c r="H180" i="1" s="1"/>
  <c r="D179" i="1"/>
  <c r="C179" i="1"/>
  <c r="H179" i="1" s="1"/>
  <c r="D178" i="1"/>
  <c r="C178" i="1"/>
  <c r="H178" i="1" s="1"/>
  <c r="D177" i="1"/>
  <c r="C177" i="1"/>
  <c r="H177" i="1" s="1"/>
  <c r="D176" i="1"/>
  <c r="C176" i="1"/>
  <c r="H176" i="1" s="1"/>
  <c r="D175" i="1"/>
  <c r="C175" i="1"/>
  <c r="H175" i="1" s="1"/>
  <c r="D174" i="1"/>
  <c r="C174" i="1"/>
  <c r="H174" i="1" s="1"/>
  <c r="D173" i="1"/>
  <c r="D172" i="1"/>
  <c r="C172" i="1"/>
  <c r="H172" i="1" s="1"/>
  <c r="H171" i="1"/>
  <c r="G171" i="1"/>
  <c r="D171" i="1"/>
  <c r="C171" i="1"/>
  <c r="D170" i="1"/>
  <c r="C170" i="1"/>
  <c r="H170" i="1" s="1"/>
  <c r="D169" i="1"/>
  <c r="C169" i="1"/>
  <c r="H169" i="1" s="1"/>
  <c r="D168" i="1"/>
  <c r="C168" i="1"/>
  <c r="H168" i="1" s="1"/>
  <c r="D167" i="1"/>
  <c r="C167" i="1"/>
  <c r="H167" i="1" s="1"/>
  <c r="H166" i="1"/>
  <c r="D166" i="1"/>
  <c r="C166" i="1"/>
  <c r="G166" i="1" s="1"/>
  <c r="D165" i="1"/>
  <c r="C165" i="1"/>
  <c r="G165" i="1" s="1"/>
  <c r="G164" i="1"/>
  <c r="D164" i="1"/>
  <c r="C164" i="1"/>
  <c r="H164" i="1" s="1"/>
  <c r="H163" i="1"/>
  <c r="G163" i="1"/>
  <c r="D163" i="1"/>
  <c r="C163" i="1"/>
  <c r="H162" i="1"/>
  <c r="D162" i="1"/>
  <c r="C162" i="1"/>
  <c r="G162" i="1" s="1"/>
  <c r="H161" i="1"/>
  <c r="G161" i="1"/>
  <c r="D161" i="1"/>
  <c r="C161" i="1"/>
  <c r="D160" i="1"/>
  <c r="C160" i="1"/>
  <c r="G160" i="1" s="1"/>
  <c r="H158" i="1"/>
  <c r="G158" i="1"/>
  <c r="D158" i="1"/>
  <c r="C158" i="1"/>
  <c r="H157" i="1"/>
  <c r="G157" i="1"/>
  <c r="D157" i="1"/>
  <c r="C157" i="1"/>
  <c r="H156" i="1"/>
  <c r="G156" i="1"/>
  <c r="D156" i="1"/>
  <c r="C156" i="1"/>
  <c r="H155" i="1"/>
  <c r="G155" i="1"/>
  <c r="D155" i="1"/>
  <c r="C155" i="1"/>
  <c r="H154" i="1"/>
  <c r="G154" i="1"/>
  <c r="D154" i="1"/>
  <c r="C154" i="1"/>
  <c r="H153" i="1"/>
  <c r="D153" i="1"/>
  <c r="C153" i="1"/>
  <c r="G153" i="1" s="1"/>
  <c r="H152" i="1"/>
  <c r="D152" i="1"/>
  <c r="C152" i="1"/>
  <c r="G152" i="1" s="1"/>
  <c r="H151" i="1"/>
  <c r="G151" i="1"/>
  <c r="D151" i="1"/>
  <c r="C151" i="1"/>
  <c r="H150" i="1"/>
  <c r="G150" i="1"/>
  <c r="D150" i="1"/>
  <c r="C150" i="1"/>
  <c r="G149" i="1"/>
  <c r="D149" i="1"/>
  <c r="C149" i="1"/>
  <c r="H149" i="1" s="1"/>
  <c r="D148" i="1"/>
  <c r="D146" i="1"/>
  <c r="C146" i="1"/>
  <c r="H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C135" i="1"/>
  <c r="H135" i="1" s="1"/>
  <c r="D134" i="1"/>
  <c r="C134" i="1"/>
  <c r="H134" i="1" s="1"/>
  <c r="H133" i="1"/>
  <c r="G133" i="1"/>
  <c r="D133" i="1"/>
  <c r="C133" i="1"/>
  <c r="H132" i="1"/>
  <c r="G132" i="1"/>
  <c r="D132" i="1"/>
  <c r="C132" i="1"/>
  <c r="D131" i="1"/>
  <c r="C131" i="1"/>
  <c r="C130" i="1"/>
  <c r="D129" i="1"/>
  <c r="H128" i="1"/>
  <c r="G128" i="1"/>
  <c r="D128" i="1"/>
  <c r="C128" i="1"/>
  <c r="H127" i="1"/>
  <c r="G127" i="1"/>
  <c r="D127" i="1"/>
  <c r="C127" i="1"/>
  <c r="D126" i="1"/>
  <c r="C126" i="1"/>
  <c r="H126" i="1" s="1"/>
  <c r="G125" i="1"/>
  <c r="D125" i="1"/>
  <c r="C125" i="1"/>
  <c r="H125" i="1" s="1"/>
  <c r="D124" i="1"/>
  <c r="G123" i="1"/>
  <c r="D123" i="1"/>
  <c r="C123" i="1"/>
  <c r="H123" i="1" s="1"/>
  <c r="H122" i="1"/>
  <c r="G122" i="1"/>
  <c r="D122" i="1"/>
  <c r="C122" i="1"/>
  <c r="G121" i="1"/>
  <c r="D121" i="1"/>
  <c r="C121" i="1"/>
  <c r="H121" i="1" s="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C113" i="1"/>
  <c r="G113" i="1" s="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C83" i="1"/>
  <c r="H83" i="1" s="1"/>
  <c r="H82" i="1"/>
  <c r="G82" i="1"/>
  <c r="D82" i="1"/>
  <c r="C82" i="1"/>
  <c r="D81" i="1"/>
  <c r="C81" i="1"/>
  <c r="H81" i="1" s="1"/>
  <c r="H80" i="1"/>
  <c r="G80" i="1"/>
  <c r="D80" i="1"/>
  <c r="C80" i="1"/>
  <c r="D79" i="1"/>
  <c r="H77" i="1"/>
  <c r="G77" i="1"/>
  <c r="D77" i="1"/>
  <c r="C77" i="1"/>
  <c r="D76" i="1"/>
  <c r="G76" i="1" s="1"/>
  <c r="C76" i="1"/>
  <c r="D75" i="1"/>
  <c r="H75" i="1" s="1"/>
  <c r="C75" i="1"/>
  <c r="H74" i="1"/>
  <c r="G74" i="1"/>
  <c r="D74" i="1"/>
  <c r="C74" i="1"/>
  <c r="D73" i="1"/>
  <c r="G73" i="1" s="1"/>
  <c r="C73" i="1"/>
  <c r="G72" i="1"/>
  <c r="D72" i="1"/>
  <c r="C72" i="1"/>
  <c r="H72" i="1" s="1"/>
  <c r="G71" i="1"/>
  <c r="D71" i="1"/>
  <c r="C71" i="1"/>
  <c r="H71" i="1" s="1"/>
  <c r="D70" i="1"/>
  <c r="C70" i="1"/>
  <c r="H70" i="1" s="1"/>
  <c r="H69" i="1"/>
  <c r="G69" i="1"/>
  <c r="D69" i="1"/>
  <c r="C69" i="1"/>
  <c r="H68" i="1"/>
  <c r="G68" i="1"/>
  <c r="D68" i="1"/>
  <c r="C68" i="1"/>
  <c r="H67" i="1"/>
  <c r="G67" i="1"/>
  <c r="D67" i="1"/>
  <c r="C67" i="1"/>
  <c r="H66" i="1"/>
  <c r="G66" i="1"/>
  <c r="D66" i="1"/>
  <c r="C66" i="1"/>
  <c r="H65" i="1"/>
  <c r="G65" i="1"/>
  <c r="D65" i="1"/>
  <c r="C65" i="1"/>
  <c r="D64" i="1"/>
  <c r="H63" i="1"/>
  <c r="G63" i="1"/>
  <c r="D63" i="1"/>
  <c r="C63" i="1"/>
  <c r="H62" i="1"/>
  <c r="G62" i="1"/>
  <c r="D62" i="1"/>
  <c r="C62" i="1"/>
  <c r="H61" i="1"/>
  <c r="G61" i="1"/>
  <c r="D61" i="1"/>
  <c r="C61" i="1"/>
  <c r="H60" i="1"/>
  <c r="G60" i="1"/>
  <c r="D60" i="1"/>
  <c r="C60" i="1"/>
  <c r="H59" i="1"/>
  <c r="D59" i="1"/>
  <c r="C59" i="1"/>
  <c r="G59" i="1" s="1"/>
  <c r="H58" i="1"/>
  <c r="D58" i="1"/>
  <c r="C58" i="1"/>
  <c r="G58" i="1" s="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456" i="1" l="1"/>
  <c r="G1456" i="1"/>
  <c r="I1456" i="1" s="1"/>
  <c r="J1456" i="1"/>
  <c r="E5" i="7"/>
  <c r="D5" i="7"/>
  <c r="C1436" i="1" s="1"/>
  <c r="C1453" i="1"/>
  <c r="H1453" i="1" s="1"/>
  <c r="E300" i="9"/>
  <c r="B300" i="9" s="1"/>
  <c r="F118" i="6"/>
  <c r="G1411" i="1"/>
  <c r="I27" i="3"/>
  <c r="C1412" i="1"/>
  <c r="G1412" i="1" s="1"/>
  <c r="F115" i="6"/>
  <c r="E296" i="9"/>
  <c r="B296" i="9" s="1"/>
  <c r="G1576" i="1"/>
  <c r="H1520" i="1"/>
  <c r="D49" i="8"/>
  <c r="C1524" i="1" s="1"/>
  <c r="G1519" i="1"/>
  <c r="G1481" i="1"/>
  <c r="H1481" i="1"/>
  <c r="H1264" i="1"/>
  <c r="E245" i="5"/>
  <c r="D1222" i="1" s="1"/>
  <c r="H1222" i="1" s="1"/>
  <c r="G1225" i="1"/>
  <c r="E282" i="9"/>
  <c r="B282" i="9" s="1"/>
  <c r="H1165" i="1"/>
  <c r="G1139" i="1"/>
  <c r="F146" i="5"/>
  <c r="E291" i="9"/>
  <c r="B291" i="9" s="1"/>
  <c r="H631" i="1"/>
  <c r="H404" i="1"/>
  <c r="H288" i="1"/>
  <c r="F417" i="4"/>
  <c r="G247" i="1"/>
  <c r="H243" i="1"/>
  <c r="H236" i="1"/>
  <c r="H239" i="1"/>
  <c r="E224" i="4"/>
  <c r="D220" i="1" s="1"/>
  <c r="H130" i="1"/>
  <c r="D130" i="1"/>
  <c r="H131" i="1"/>
  <c r="H76" i="1"/>
  <c r="G75" i="1"/>
  <c r="H73" i="1"/>
  <c r="H1243" i="1"/>
  <c r="F258" i="5"/>
  <c r="C1235" i="1"/>
  <c r="H1235" i="1"/>
  <c r="C1236" i="1"/>
  <c r="H1236" i="1" s="1"/>
  <c r="F259" i="5"/>
  <c r="F245" i="5"/>
  <c r="C1222" i="1"/>
  <c r="G1166" i="1"/>
  <c r="G1165" i="1"/>
  <c r="G1164" i="1"/>
  <c r="G1161" i="1"/>
  <c r="G1160" i="1"/>
  <c r="G1157" i="1"/>
  <c r="G1159" i="1"/>
  <c r="G1156" i="1"/>
  <c r="G1155" i="1"/>
  <c r="C1124" i="1"/>
  <c r="G1096" i="1"/>
  <c r="H1096" i="1"/>
  <c r="C1097" i="1"/>
  <c r="H1056" i="1"/>
  <c r="G1043" i="1"/>
  <c r="G1041" i="1"/>
  <c r="G1042" i="1"/>
  <c r="H1034" i="1"/>
  <c r="H1030" i="1"/>
  <c r="G1032" i="1"/>
  <c r="G1023" i="1"/>
  <c r="G1025" i="1"/>
  <c r="G1022" i="1"/>
  <c r="C1019" i="1"/>
  <c r="C1013" i="1"/>
  <c r="G1007" i="1"/>
  <c r="G1008" i="1"/>
  <c r="G1006" i="1"/>
  <c r="G1004" i="1"/>
  <c r="G1002" i="1"/>
  <c r="G1001" i="1"/>
  <c r="G1000" i="1"/>
  <c r="G999" i="1"/>
  <c r="H997" i="1"/>
  <c r="G997" i="1"/>
  <c r="G998" i="1"/>
  <c r="F19" i="5"/>
  <c r="C991" i="1"/>
  <c r="G986" i="1"/>
  <c r="H986" i="1"/>
  <c r="E303" i="9"/>
  <c r="B303" i="9" s="1"/>
  <c r="E288" i="9"/>
  <c r="B288" i="9" s="1"/>
  <c r="F215" i="9"/>
  <c r="B215" i="9" s="1"/>
  <c r="E293" i="9"/>
  <c r="B293" i="9" s="1"/>
  <c r="H1422" i="1"/>
  <c r="H1419" i="1"/>
  <c r="H1414" i="1"/>
  <c r="H1411" i="1"/>
  <c r="H1399" i="1"/>
  <c r="G951" i="1"/>
  <c r="G946" i="1"/>
  <c r="G717" i="1"/>
  <c r="G715" i="1"/>
  <c r="G714" i="1"/>
  <c r="G711" i="1"/>
  <c r="G710" i="1"/>
  <c r="G703" i="1"/>
  <c r="G690" i="1"/>
  <c r="G671" i="1"/>
  <c r="G668" i="1"/>
  <c r="G644" i="1"/>
  <c r="G645" i="1"/>
  <c r="F265" i="9"/>
  <c r="B265" i="9" s="1"/>
  <c r="G602" i="1"/>
  <c r="G599" i="1"/>
  <c r="G600" i="1"/>
  <c r="G413" i="1"/>
  <c r="C412" i="1"/>
  <c r="G404" i="1"/>
  <c r="D644" i="4"/>
  <c r="C638" i="1" s="1"/>
  <c r="G397" i="1"/>
  <c r="G398" i="1"/>
  <c r="G386" i="1"/>
  <c r="G388" i="1"/>
  <c r="G378" i="1"/>
  <c r="G379" i="1"/>
  <c r="G373" i="1"/>
  <c r="G374" i="1"/>
  <c r="G371" i="1"/>
  <c r="G369" i="1"/>
  <c r="G368" i="1"/>
  <c r="G367" i="1"/>
  <c r="G366" i="1"/>
  <c r="G364" i="1"/>
  <c r="G365" i="1"/>
  <c r="G362" i="1"/>
  <c r="C359" i="1"/>
  <c r="G307" i="1"/>
  <c r="H307" i="1"/>
  <c r="G290" i="1"/>
  <c r="G289" i="1"/>
  <c r="C411" i="1"/>
  <c r="F416" i="4"/>
  <c r="G288" i="1"/>
  <c r="E273" i="9"/>
  <c r="B273" i="9" s="1"/>
  <c r="D643" i="4"/>
  <c r="D263" i="4"/>
  <c r="C255" i="1"/>
  <c r="H255" i="1" s="1"/>
  <c r="G255" i="1"/>
  <c r="G256" i="1"/>
  <c r="D252" i="4"/>
  <c r="G244" i="1"/>
  <c r="G243" i="1"/>
  <c r="G239" i="1"/>
  <c r="G236" i="1"/>
  <c r="G238" i="1"/>
  <c r="H209" i="1"/>
  <c r="E54" i="9"/>
  <c r="B54" i="9" s="1"/>
  <c r="H201" i="1"/>
  <c r="H205" i="1"/>
  <c r="D206" i="1"/>
  <c r="H206" i="1" s="1"/>
  <c r="H210" i="1"/>
  <c r="G209" i="1"/>
  <c r="G208" i="1"/>
  <c r="E196" i="4"/>
  <c r="D192" i="1" s="1"/>
  <c r="D198" i="1"/>
  <c r="G188" i="1"/>
  <c r="G187" i="1"/>
  <c r="H184" i="1"/>
  <c r="G180" i="1"/>
  <c r="G179" i="1"/>
  <c r="G178" i="1"/>
  <c r="G177" i="1"/>
  <c r="C173" i="1"/>
  <c r="H173" i="1" s="1"/>
  <c r="G176" i="1"/>
  <c r="G175" i="1"/>
  <c r="G174" i="1"/>
  <c r="G172" i="1"/>
  <c r="G170" i="1"/>
  <c r="G169" i="1"/>
  <c r="H165" i="1"/>
  <c r="G168" i="1"/>
  <c r="G167" i="1"/>
  <c r="H160" i="1"/>
  <c r="G135" i="1"/>
  <c r="G146" i="1"/>
  <c r="G134" i="1"/>
  <c r="G131" i="1"/>
  <c r="G130" i="1"/>
  <c r="C124" i="1"/>
  <c r="G126" i="1"/>
  <c r="H102" i="1"/>
  <c r="G102" i="1"/>
  <c r="F112" i="4"/>
  <c r="C108" i="1"/>
  <c r="G83" i="1"/>
  <c r="G81" i="1"/>
  <c r="C79" i="1"/>
  <c r="G70" i="1"/>
  <c r="C64" i="1"/>
  <c r="E287" i="9"/>
  <c r="B287" i="9" s="1"/>
  <c r="E294" i="9"/>
  <c r="B294" i="9" s="1"/>
  <c r="E27" i="9"/>
  <c r="B27" i="9" s="1"/>
  <c r="E33" i="9"/>
  <c r="B33" i="9" s="1"/>
  <c r="E286" i="9"/>
  <c r="B286" i="9" s="1"/>
  <c r="F217" i="9"/>
  <c r="B217" i="9" s="1"/>
  <c r="E32" i="9"/>
  <c r="E298" i="9"/>
  <c r="B298" i="9" s="1"/>
  <c r="G1194" i="1"/>
  <c r="H1194" i="1"/>
  <c r="G1210" i="1"/>
  <c r="H1210" i="1"/>
  <c r="G1222" i="1"/>
  <c r="G1238" i="1"/>
  <c r="H1238" i="1"/>
  <c r="G1270" i="1"/>
  <c r="H1270" i="1"/>
  <c r="G1286" i="1"/>
  <c r="H1286" i="1"/>
  <c r="G1318" i="1"/>
  <c r="H1318" i="1"/>
  <c r="G1326" i="1"/>
  <c r="H1326" i="1"/>
  <c r="G1393" i="1"/>
  <c r="H1393" i="1"/>
  <c r="G1401" i="1"/>
  <c r="H1401" i="1"/>
  <c r="G1429" i="1"/>
  <c r="H1429" i="1"/>
  <c r="G1472" i="1"/>
  <c r="H1472" i="1"/>
  <c r="J1472" i="1"/>
  <c r="D346" i="1"/>
  <c r="G1178" i="1"/>
  <c r="H1178" i="1"/>
  <c r="G1198" i="1"/>
  <c r="H1198" i="1"/>
  <c r="G1226" i="1"/>
  <c r="H1226" i="1"/>
  <c r="G1242" i="1"/>
  <c r="H1242" i="1"/>
  <c r="G1258" i="1"/>
  <c r="H1258" i="1"/>
  <c r="G1274" i="1"/>
  <c r="H1274" i="1"/>
  <c r="G1290" i="1"/>
  <c r="H1290" i="1"/>
  <c r="G1306" i="1"/>
  <c r="H1306" i="1"/>
  <c r="G1345" i="1"/>
  <c r="H1345" i="1"/>
  <c r="G1353" i="1"/>
  <c r="H1353" i="1"/>
  <c r="G1361" i="1"/>
  <c r="H1361" i="1"/>
  <c r="G1369" i="1"/>
  <c r="H1369" i="1"/>
  <c r="G1377" i="1"/>
  <c r="H1377" i="1"/>
  <c r="G1413" i="1"/>
  <c r="H1413" i="1"/>
  <c r="G1421" i="1"/>
  <c r="H1421" i="1"/>
  <c r="H1487" i="1"/>
  <c r="G1487" i="1"/>
  <c r="H1561" i="1"/>
  <c r="G1561" i="1"/>
  <c r="H1565" i="1"/>
  <c r="G1565" i="1"/>
  <c r="F216" i="4"/>
  <c r="D215" i="4"/>
  <c r="C212" i="1"/>
  <c r="F219" i="4"/>
  <c r="C215" i="1"/>
  <c r="G1182" i="1"/>
  <c r="H1182" i="1"/>
  <c r="G1186" i="1"/>
  <c r="H1186" i="1"/>
  <c r="G1202" i="1"/>
  <c r="H1202" i="1"/>
  <c r="G1230" i="1"/>
  <c r="H1230" i="1"/>
  <c r="G1246" i="1"/>
  <c r="H1246" i="1"/>
  <c r="G1262" i="1"/>
  <c r="H1262" i="1"/>
  <c r="G1278" i="1"/>
  <c r="H1278" i="1"/>
  <c r="G1294" i="1"/>
  <c r="H1294" i="1"/>
  <c r="G1310" i="1"/>
  <c r="H1310" i="1"/>
  <c r="G1322" i="1"/>
  <c r="H1322" i="1"/>
  <c r="G1337" i="1"/>
  <c r="H1337" i="1"/>
  <c r="G1389" i="1"/>
  <c r="H1389" i="1"/>
  <c r="G1397" i="1"/>
  <c r="H1397" i="1"/>
  <c r="G1405" i="1"/>
  <c r="H1405" i="1"/>
  <c r="G1425" i="1"/>
  <c r="H1425" i="1"/>
  <c r="G1433" i="1"/>
  <c r="H1433" i="1"/>
  <c r="H1529" i="1"/>
  <c r="G1529" i="1"/>
  <c r="H1533" i="1"/>
  <c r="G1533" i="1"/>
  <c r="H1558" i="1"/>
  <c r="G1558" i="1"/>
  <c r="E238" i="5"/>
  <c r="F239" i="5"/>
  <c r="D1216" i="1"/>
  <c r="H1216" i="1" s="1"/>
  <c r="F50" i="6"/>
  <c r="C1344" i="1"/>
  <c r="F89" i="6"/>
  <c r="C1383" i="1"/>
  <c r="G1254" i="1"/>
  <c r="H1254" i="1"/>
  <c r="G1302" i="1"/>
  <c r="H1302" i="1"/>
  <c r="G1333" i="1"/>
  <c r="H1333" i="1"/>
  <c r="G1341" i="1"/>
  <c r="H1341" i="1"/>
  <c r="G1385" i="1"/>
  <c r="H1385" i="1"/>
  <c r="H1470" i="1"/>
  <c r="G1470" i="1"/>
  <c r="H1501" i="1"/>
  <c r="G1501" i="1"/>
  <c r="G1190" i="1"/>
  <c r="H1190" i="1"/>
  <c r="G1206" i="1"/>
  <c r="H1206" i="1"/>
  <c r="G1218" i="1"/>
  <c r="H1218" i="1"/>
  <c r="G1234" i="1"/>
  <c r="H1234" i="1"/>
  <c r="G1250" i="1"/>
  <c r="H1250" i="1"/>
  <c r="G1266" i="1"/>
  <c r="H1266" i="1"/>
  <c r="G1282" i="1"/>
  <c r="H1282" i="1"/>
  <c r="G1298" i="1"/>
  <c r="H1298" i="1"/>
  <c r="G1314" i="1"/>
  <c r="H1314" i="1"/>
  <c r="G1349" i="1"/>
  <c r="H1349" i="1"/>
  <c r="G1357" i="1"/>
  <c r="H1357" i="1"/>
  <c r="G1365" i="1"/>
  <c r="H1365" i="1"/>
  <c r="G1373" i="1"/>
  <c r="H1373" i="1"/>
  <c r="G1381" i="1"/>
  <c r="H1381" i="1"/>
  <c r="G1409" i="1"/>
  <c r="H1409" i="1"/>
  <c r="G1417" i="1"/>
  <c r="H1417" i="1"/>
  <c r="J1462" i="1"/>
  <c r="H1526" i="1"/>
  <c r="G1526" i="1"/>
  <c r="C3" i="1"/>
  <c r="D159" i="1"/>
  <c r="D523" i="1"/>
  <c r="G1439" i="1"/>
  <c r="I1439" i="1" s="1"/>
  <c r="J1439" i="1"/>
  <c r="G1441" i="1"/>
  <c r="J1441" i="1"/>
  <c r="G1443" i="1"/>
  <c r="I1443" i="1" s="1"/>
  <c r="J1443" i="1"/>
  <c r="H1447" i="1"/>
  <c r="G1447" i="1"/>
  <c r="I1447" i="1" s="1"/>
  <c r="H1449" i="1"/>
  <c r="G1449" i="1"/>
  <c r="H1451" i="1"/>
  <c r="G1451" i="1"/>
  <c r="H1455" i="1"/>
  <c r="G1455" i="1"/>
  <c r="H1457" i="1"/>
  <c r="G1457" i="1"/>
  <c r="H1459" i="1"/>
  <c r="G1459" i="1"/>
  <c r="H1461" i="1"/>
  <c r="G1461" i="1"/>
  <c r="G1466" i="1"/>
  <c r="I1466" i="1" s="1"/>
  <c r="H1466" i="1"/>
  <c r="H1475" i="1"/>
  <c r="G1475" i="1"/>
  <c r="G1477" i="1"/>
  <c r="I1477" i="1" s="1"/>
  <c r="H1477" i="1"/>
  <c r="G1485" i="1"/>
  <c r="H1485" i="1"/>
  <c r="H1493" i="1"/>
  <c r="G1493" i="1"/>
  <c r="H1497" i="1"/>
  <c r="G1497" i="1"/>
  <c r="H1530" i="1"/>
  <c r="G1530" i="1"/>
  <c r="H1562" i="1"/>
  <c r="G1562" i="1"/>
  <c r="E82" i="4"/>
  <c r="D78" i="1" s="1"/>
  <c r="F83" i="4"/>
  <c r="E311" i="4"/>
  <c r="F421" i="4"/>
  <c r="D420" i="4"/>
  <c r="F460" i="4"/>
  <c r="D459" i="4"/>
  <c r="H308" i="9"/>
  <c r="E176" i="5"/>
  <c r="G1176" i="1"/>
  <c r="G1180" i="1"/>
  <c r="G1184" i="1"/>
  <c r="G1188" i="1"/>
  <c r="G1192" i="1"/>
  <c r="G1196" i="1"/>
  <c r="G1200" i="1"/>
  <c r="G1204" i="1"/>
  <c r="G1208" i="1"/>
  <c r="G1212" i="1"/>
  <c r="G1216" i="1"/>
  <c r="G1220" i="1"/>
  <c r="G1224" i="1"/>
  <c r="G1228" i="1"/>
  <c r="G1232" i="1"/>
  <c r="G1240" i="1"/>
  <c r="G1244" i="1"/>
  <c r="G1248" i="1"/>
  <c r="G1252" i="1"/>
  <c r="G1256" i="1"/>
  <c r="G1260" i="1"/>
  <c r="G1264" i="1"/>
  <c r="G1268" i="1"/>
  <c r="G1272" i="1"/>
  <c r="G1276" i="1"/>
  <c r="G1280" i="1"/>
  <c r="G1284" i="1"/>
  <c r="G1288" i="1"/>
  <c r="G1292" i="1"/>
  <c r="G1296" i="1"/>
  <c r="G1300" i="1"/>
  <c r="G1304" i="1"/>
  <c r="G1308" i="1"/>
  <c r="G1312" i="1"/>
  <c r="G1316" i="1"/>
  <c r="H1469" i="1"/>
  <c r="G1469" i="1"/>
  <c r="H1471" i="1"/>
  <c r="G1471" i="1"/>
  <c r="I1471" i="1" s="1"/>
  <c r="I1473" i="1"/>
  <c r="H1482" i="1"/>
  <c r="G1482" i="1"/>
  <c r="G1490" i="1"/>
  <c r="H1494" i="1"/>
  <c r="G1494" i="1"/>
  <c r="H1513" i="1"/>
  <c r="G1513" i="1"/>
  <c r="H1545" i="1"/>
  <c r="G1545" i="1"/>
  <c r="H1549" i="1"/>
  <c r="G1549" i="1"/>
  <c r="F134" i="4"/>
  <c r="D133" i="4"/>
  <c r="F153" i="4"/>
  <c r="D152" i="4"/>
  <c r="F300" i="4"/>
  <c r="D299" i="4"/>
  <c r="E363" i="4"/>
  <c r="D358" i="1" s="1"/>
  <c r="F364" i="4"/>
  <c r="F594" i="4"/>
  <c r="D593" i="4"/>
  <c r="H1177" i="1"/>
  <c r="G1179" i="1"/>
  <c r="H1181" i="1"/>
  <c r="H1185" i="1"/>
  <c r="G1187" i="1"/>
  <c r="H1189" i="1"/>
  <c r="G1191" i="1"/>
  <c r="H1193" i="1"/>
  <c r="G1195" i="1"/>
  <c r="H1197" i="1"/>
  <c r="G1199" i="1"/>
  <c r="H1201" i="1"/>
  <c r="G1203" i="1"/>
  <c r="H1205" i="1"/>
  <c r="G1207" i="1"/>
  <c r="H1209" i="1"/>
  <c r="G1211" i="1"/>
  <c r="H1213" i="1"/>
  <c r="H1217" i="1"/>
  <c r="G1219" i="1"/>
  <c r="H1221" i="1"/>
  <c r="G1223" i="1"/>
  <c r="H1225" i="1"/>
  <c r="G1227" i="1"/>
  <c r="H1229" i="1"/>
  <c r="G1231" i="1"/>
  <c r="H1233" i="1"/>
  <c r="G1235" i="1"/>
  <c r="H1237" i="1"/>
  <c r="G1239" i="1"/>
  <c r="H1241" i="1"/>
  <c r="G1243" i="1"/>
  <c r="H1245" i="1"/>
  <c r="G1247" i="1"/>
  <c r="H1249" i="1"/>
  <c r="G1251" i="1"/>
  <c r="H1253" i="1"/>
  <c r="G1255" i="1"/>
  <c r="H1257" i="1"/>
  <c r="G1259" i="1"/>
  <c r="H1261" i="1"/>
  <c r="G1263" i="1"/>
  <c r="H1265" i="1"/>
  <c r="G1267" i="1"/>
  <c r="H1269" i="1"/>
  <c r="G1271" i="1"/>
  <c r="H1273" i="1"/>
  <c r="G1275" i="1"/>
  <c r="H1277" i="1"/>
  <c r="G1279" i="1"/>
  <c r="H1281" i="1"/>
  <c r="G1283" i="1"/>
  <c r="H1285" i="1"/>
  <c r="G1287" i="1"/>
  <c r="H1289" i="1"/>
  <c r="G1291" i="1"/>
  <c r="H1293" i="1"/>
  <c r="G1295" i="1"/>
  <c r="H1297" i="1"/>
  <c r="G1299" i="1"/>
  <c r="H1301" i="1"/>
  <c r="G1303" i="1"/>
  <c r="H1305" i="1"/>
  <c r="G1307" i="1"/>
  <c r="H1309" i="1"/>
  <c r="G1311" i="1"/>
  <c r="H1313" i="1"/>
  <c r="G1315" i="1"/>
  <c r="H1317" i="1"/>
  <c r="H1321" i="1"/>
  <c r="H1325" i="1"/>
  <c r="H1332" i="1"/>
  <c r="H1336" i="1"/>
  <c r="H1340" i="1"/>
  <c r="H1348" i="1"/>
  <c r="H1352" i="1"/>
  <c r="H1356" i="1"/>
  <c r="H1360" i="1"/>
  <c r="H1364" i="1"/>
  <c r="H1368" i="1"/>
  <c r="H1372" i="1"/>
  <c r="H1376" i="1"/>
  <c r="H1380" i="1"/>
  <c r="H1384" i="1"/>
  <c r="H1388" i="1"/>
  <c r="H1392" i="1"/>
  <c r="H1396" i="1"/>
  <c r="H1400" i="1"/>
  <c r="H1404" i="1"/>
  <c r="H1412" i="1"/>
  <c r="H1416" i="1"/>
  <c r="H1420" i="1"/>
  <c r="H1424" i="1"/>
  <c r="H1428" i="1"/>
  <c r="H1432" i="1"/>
  <c r="H1439" i="1"/>
  <c r="H1441" i="1"/>
  <c r="H1443" i="1"/>
  <c r="H1445" i="1"/>
  <c r="I1446" i="1"/>
  <c r="I1448" i="1"/>
  <c r="I1450" i="1"/>
  <c r="I1452" i="1"/>
  <c r="H1454" i="1"/>
  <c r="G1454" i="1"/>
  <c r="I1458" i="1"/>
  <c r="I1460" i="1"/>
  <c r="H1462" i="1"/>
  <c r="G1462" i="1"/>
  <c r="H1465" i="1"/>
  <c r="G1465" i="1"/>
  <c r="I1465" i="1" s="1"/>
  <c r="I1467" i="1"/>
  <c r="H1476" i="1"/>
  <c r="G1476" i="1"/>
  <c r="I1476" i="1" s="1"/>
  <c r="I1478" i="1"/>
  <c r="H1514" i="1"/>
  <c r="G1514" i="1"/>
  <c r="H1546" i="1"/>
  <c r="G1546" i="1"/>
  <c r="H1578" i="1"/>
  <c r="G1578" i="1"/>
  <c r="E7" i="4"/>
  <c r="F125" i="4"/>
  <c r="D124" i="4"/>
  <c r="F331" i="4"/>
  <c r="D311" i="4"/>
  <c r="D12" i="5"/>
  <c r="D7" i="5" s="1"/>
  <c r="F45" i="5"/>
  <c r="H1505" i="1"/>
  <c r="G1505" i="1"/>
  <c r="H1521" i="1"/>
  <c r="G1521" i="1"/>
  <c r="H1537" i="1"/>
  <c r="G1537" i="1"/>
  <c r="H1553" i="1"/>
  <c r="G1553" i="1"/>
  <c r="H1569" i="1"/>
  <c r="G1569" i="1"/>
  <c r="F45" i="4"/>
  <c r="D44" i="4"/>
  <c r="F82" i="4"/>
  <c r="F197" i="4"/>
  <c r="D196" i="4"/>
  <c r="F363" i="4"/>
  <c r="E6" i="5"/>
  <c r="I20" i="3"/>
  <c r="F70" i="5"/>
  <c r="D69" i="5"/>
  <c r="F134" i="5"/>
  <c r="G316" i="9"/>
  <c r="E316" i="9" s="1"/>
  <c r="H29" i="3"/>
  <c r="G1464" i="1"/>
  <c r="I1464" i="1" s="1"/>
  <c r="J1464" i="1"/>
  <c r="G1468" i="1"/>
  <c r="I1468" i="1" s="1"/>
  <c r="J1468" i="1"/>
  <c r="G1474" i="1"/>
  <c r="I1474" i="1" s="1"/>
  <c r="J1474" i="1"/>
  <c r="G1479" i="1"/>
  <c r="I1479" i="1" s="1"/>
  <c r="J1479" i="1"/>
  <c r="H1489" i="1"/>
  <c r="G1489" i="1"/>
  <c r="G1498" i="1"/>
  <c r="G1502" i="1"/>
  <c r="H1509" i="1"/>
  <c r="G1509" i="1"/>
  <c r="H1525" i="1"/>
  <c r="G1525" i="1"/>
  <c r="G1534" i="1"/>
  <c r="H1541" i="1"/>
  <c r="G1541" i="1"/>
  <c r="G1550" i="1"/>
  <c r="H1557" i="1"/>
  <c r="G1557" i="1"/>
  <c r="G1566" i="1"/>
  <c r="H1573" i="1"/>
  <c r="G1573" i="1"/>
  <c r="F54" i="4"/>
  <c r="D163" i="4"/>
  <c r="D224" i="4"/>
  <c r="F225" i="4"/>
  <c r="F244" i="4"/>
  <c r="F312" i="4"/>
  <c r="E141" i="6"/>
  <c r="I24" i="3"/>
  <c r="H1577" i="1"/>
  <c r="G1577" i="1"/>
  <c r="F40" i="4"/>
  <c r="D50" i="4"/>
  <c r="F74" i="4"/>
  <c r="F106" i="4"/>
  <c r="F188" i="4"/>
  <c r="F202" i="4"/>
  <c r="F236" i="4"/>
  <c r="F352" i="4"/>
  <c r="D351" i="4"/>
  <c r="E643" i="4"/>
  <c r="D637" i="1" s="1"/>
  <c r="E644" i="4"/>
  <c r="D638" i="1" s="1"/>
  <c r="E420" i="4"/>
  <c r="F530" i="4"/>
  <c r="D529" i="4"/>
  <c r="D567" i="4"/>
  <c r="E580" i="4"/>
  <c r="D574" i="1" s="1"/>
  <c r="D625" i="4"/>
  <c r="F242" i="5"/>
  <c r="D238" i="5"/>
  <c r="F130" i="6"/>
  <c r="D129" i="6"/>
  <c r="F246" i="5"/>
  <c r="E35" i="6"/>
  <c r="E22" i="9"/>
  <c r="B22" i="9" s="1"/>
  <c r="B28" i="9"/>
  <c r="E34" i="9"/>
  <c r="B34" i="9" s="1"/>
  <c r="E50" i="9"/>
  <c r="B50" i="9" s="1"/>
  <c r="B56" i="9"/>
  <c r="E66" i="9"/>
  <c r="B66" i="9" s="1"/>
  <c r="B72" i="9"/>
  <c r="E82" i="9"/>
  <c r="B82" i="9" s="1"/>
  <c r="B88" i="9"/>
  <c r="E98" i="9"/>
  <c r="B98" i="9" s="1"/>
  <c r="B104" i="9"/>
  <c r="D580" i="4"/>
  <c r="F118" i="5"/>
  <c r="G310" i="9"/>
  <c r="E310" i="9" s="1"/>
  <c r="B310" i="9" s="1"/>
  <c r="F190" i="5"/>
  <c r="F36" i="6"/>
  <c r="D35" i="6"/>
  <c r="F122" i="6"/>
  <c r="D114" i="6"/>
  <c r="B32" i="9"/>
  <c r="F603" i="4"/>
  <c r="F8" i="5"/>
  <c r="F119" i="5"/>
  <c r="D177" i="5"/>
  <c r="F180" i="5"/>
  <c r="F207" i="5"/>
  <c r="D206" i="5"/>
  <c r="F5" i="6"/>
  <c r="F99" i="6"/>
  <c r="E30" i="9"/>
  <c r="B30" i="9" s="1"/>
  <c r="E42" i="9"/>
  <c r="B42" i="9" s="1"/>
  <c r="B48" i="9"/>
  <c r="E58" i="9"/>
  <c r="B58" i="9" s="1"/>
  <c r="B64" i="9"/>
  <c r="E74" i="9"/>
  <c r="B74" i="9" s="1"/>
  <c r="B80" i="9"/>
  <c r="E90" i="9"/>
  <c r="B90" i="9" s="1"/>
  <c r="B96" i="9"/>
  <c r="E106" i="9"/>
  <c r="B106" i="9" s="1"/>
  <c r="B121" i="9"/>
  <c r="B129" i="9"/>
  <c r="B137" i="9"/>
  <c r="B225"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66" i="9"/>
  <c r="H165" i="9"/>
  <c r="M213" i="9"/>
  <c r="G192" i="9"/>
  <c r="E192" i="9" s="1"/>
  <c r="B192" i="9" s="1"/>
  <c r="G165" i="9"/>
  <c r="E165" i="9" s="1"/>
  <c r="B165" i="9" s="1"/>
  <c r="G164" i="9"/>
  <c r="E164" i="9" s="1"/>
  <c r="B164" i="9" s="1"/>
  <c r="G163" i="9"/>
  <c r="E163" i="9" s="1"/>
  <c r="B163" i="9" s="1"/>
  <c r="G162" i="9"/>
  <c r="E162" i="9" s="1"/>
  <c r="B162" i="9" s="1"/>
  <c r="G161" i="9"/>
  <c r="E161" i="9" s="1"/>
  <c r="B161" i="9" s="1"/>
  <c r="I10" i="9"/>
  <c r="B114" i="9"/>
  <c r="B149" i="9"/>
  <c r="B157" i="9"/>
  <c r="B222" i="9"/>
  <c r="F227" i="9"/>
  <c r="B227" i="9" s="1"/>
  <c r="E290" i="9"/>
  <c r="B290" i="9" s="1"/>
  <c r="D42" i="8"/>
  <c r="B220" i="9"/>
  <c r="B228" i="9"/>
  <c r="B258" i="9"/>
  <c r="B266" i="9"/>
  <c r="F218" i="9"/>
  <c r="B218" i="9" s="1"/>
  <c r="F226" i="9"/>
  <c r="B226" i="9" s="1"/>
  <c r="B230" i="9"/>
  <c r="B232" i="9"/>
  <c r="B234" i="9"/>
  <c r="B236" i="9"/>
  <c r="B238" i="9"/>
  <c r="B240" i="9"/>
  <c r="B242" i="9"/>
  <c r="B244" i="9"/>
  <c r="B246" i="9"/>
  <c r="B216" i="9"/>
  <c r="B224" i="9"/>
  <c r="B262" i="9"/>
  <c r="B270" i="9"/>
  <c r="G1453" i="1" l="1"/>
  <c r="D1436" i="1"/>
  <c r="I29" i="3"/>
  <c r="H1524" i="1"/>
  <c r="G1524" i="1"/>
  <c r="D43" i="8"/>
  <c r="I35" i="3" s="1"/>
  <c r="G313" i="9"/>
  <c r="E313" i="9" s="1"/>
  <c r="B313" i="9" s="1"/>
  <c r="G1236" i="1"/>
  <c r="G1124" i="1"/>
  <c r="H1124" i="1"/>
  <c r="G1097" i="1"/>
  <c r="H1097" i="1"/>
  <c r="G1019" i="1"/>
  <c r="H1019" i="1"/>
  <c r="G1013" i="1"/>
  <c r="H1013" i="1"/>
  <c r="G991" i="1"/>
  <c r="H991" i="1"/>
  <c r="G412" i="1"/>
  <c r="H412" i="1"/>
  <c r="H359" i="1"/>
  <c r="G359" i="1"/>
  <c r="G411" i="1"/>
  <c r="H411" i="1"/>
  <c r="F643" i="4"/>
  <c r="C637" i="1"/>
  <c r="F263" i="4"/>
  <c r="C259" i="1"/>
  <c r="F252" i="4"/>
  <c r="C248" i="1"/>
  <c r="G206" i="1"/>
  <c r="E151" i="4"/>
  <c r="D147" i="1" s="1"/>
  <c r="G198" i="1"/>
  <c r="H198" i="1"/>
  <c r="G173" i="1"/>
  <c r="H124" i="1"/>
  <c r="G124" i="1"/>
  <c r="H108" i="1"/>
  <c r="G108" i="1"/>
  <c r="H79" i="1"/>
  <c r="G79" i="1"/>
  <c r="G64" i="1"/>
  <c r="H64" i="1"/>
  <c r="H21" i="9"/>
  <c r="G21" i="9"/>
  <c r="D151" i="4"/>
  <c r="F152" i="4"/>
  <c r="C148" i="1"/>
  <c r="I22" i="3"/>
  <c r="H19" i="9"/>
  <c r="E19" i="9" s="1"/>
  <c r="B19" i="9" s="1"/>
  <c r="D1153" i="1"/>
  <c r="F420" i="4"/>
  <c r="C414" i="1"/>
  <c r="H78" i="1"/>
  <c r="G78" i="1"/>
  <c r="I1459" i="1"/>
  <c r="I1455" i="1"/>
  <c r="I1451" i="1"/>
  <c r="G1344" i="1"/>
  <c r="H1344" i="1"/>
  <c r="E237" i="5"/>
  <c r="D1215" i="1"/>
  <c r="E350" i="4"/>
  <c r="I1472" i="1"/>
  <c r="G311" i="9"/>
  <c r="E311" i="9" s="1"/>
  <c r="B311" i="9" s="1"/>
  <c r="F206" i="5"/>
  <c r="C1183" i="1"/>
  <c r="H25" i="3"/>
  <c r="F35" i="6"/>
  <c r="C1329" i="1"/>
  <c r="F625" i="4"/>
  <c r="C619" i="1"/>
  <c r="F224" i="4"/>
  <c r="C220" i="1"/>
  <c r="C40" i="1"/>
  <c r="F44" i="4"/>
  <c r="F124" i="4"/>
  <c r="C120" i="1"/>
  <c r="D414" i="1"/>
  <c r="I34" i="3"/>
  <c r="C1517" i="1"/>
  <c r="F213" i="9"/>
  <c r="B213" i="9" s="1"/>
  <c r="D141" i="6"/>
  <c r="G318" i="9" s="1"/>
  <c r="E318" i="9" s="1"/>
  <c r="F114" i="6"/>
  <c r="H27" i="3"/>
  <c r="C1408" i="1"/>
  <c r="I25" i="3"/>
  <c r="D1329" i="1"/>
  <c r="F238" i="5"/>
  <c r="D237" i="5"/>
  <c r="C1215" i="1"/>
  <c r="F567" i="4"/>
  <c r="C561" i="1"/>
  <c r="H638" i="1"/>
  <c r="G638" i="1"/>
  <c r="B316" i="9"/>
  <c r="E315" i="9"/>
  <c r="I10" i="3" s="1"/>
  <c r="F311" i="4"/>
  <c r="C306" i="1"/>
  <c r="E6" i="4"/>
  <c r="D3" i="1"/>
  <c r="H3" i="1" s="1"/>
  <c r="F644" i="4"/>
  <c r="H358" i="1"/>
  <c r="G358" i="1"/>
  <c r="I1441" i="1"/>
  <c r="E528" i="4"/>
  <c r="E635" i="4" s="1"/>
  <c r="D629" i="1" s="1"/>
  <c r="D6" i="4"/>
  <c r="G212" i="1"/>
  <c r="H212" i="1"/>
  <c r="F129" i="6"/>
  <c r="C1423" i="1"/>
  <c r="D350" i="4"/>
  <c r="F351" i="4"/>
  <c r="C346" i="1"/>
  <c r="I28" i="3"/>
  <c r="D1435" i="1"/>
  <c r="D68" i="5"/>
  <c r="D6" i="5" s="1"/>
  <c r="F69" i="5"/>
  <c r="C1047" i="1"/>
  <c r="H215" i="1"/>
  <c r="G215" i="1"/>
  <c r="F7" i="5"/>
  <c r="H20" i="3"/>
  <c r="C985" i="1"/>
  <c r="F580" i="4"/>
  <c r="C574" i="1"/>
  <c r="F163" i="4"/>
  <c r="C159" i="1"/>
  <c r="C192" i="1"/>
  <c r="F196" i="4"/>
  <c r="F12" i="5"/>
  <c r="C990" i="1"/>
  <c r="E166" i="9"/>
  <c r="B166" i="9" s="1"/>
  <c r="G308" i="9"/>
  <c r="E308" i="9" s="1"/>
  <c r="B308" i="9" s="1"/>
  <c r="D176" i="5"/>
  <c r="C1154" i="1"/>
  <c r="F177" i="5"/>
  <c r="F529" i="4"/>
  <c r="D528" i="4"/>
  <c r="C523" i="1"/>
  <c r="H637" i="1"/>
  <c r="G637" i="1"/>
  <c r="F50" i="4"/>
  <c r="C46" i="1"/>
  <c r="D984" i="1"/>
  <c r="I1462" i="1"/>
  <c r="F593" i="4"/>
  <c r="C587" i="1"/>
  <c r="D298" i="4"/>
  <c r="F299" i="4"/>
  <c r="C294" i="1"/>
  <c r="F133" i="4"/>
  <c r="C129" i="1"/>
  <c r="F459" i="4"/>
  <c r="C453" i="1"/>
  <c r="E298" i="4"/>
  <c r="D306" i="1"/>
  <c r="I1457" i="1"/>
  <c r="I1449" i="1"/>
  <c r="F7" i="4"/>
  <c r="G1383" i="1"/>
  <c r="H1383" i="1"/>
  <c r="F215" i="4"/>
  <c r="C211" i="1"/>
  <c r="G1436" i="1" l="1"/>
  <c r="H1436" i="1"/>
  <c r="G314" i="9"/>
  <c r="E314" i="9" s="1"/>
  <c r="B314" i="9" s="1"/>
  <c r="K1451" i="9"/>
  <c r="C1518" i="1"/>
  <c r="H1518" i="1" s="1"/>
  <c r="G259" i="1"/>
  <c r="H259" i="1"/>
  <c r="H248" i="1"/>
  <c r="G248" i="1"/>
  <c r="I17" i="3"/>
  <c r="E289" i="4"/>
  <c r="E413" i="4" s="1"/>
  <c r="E21" i="9"/>
  <c r="B21" i="9" s="1"/>
  <c r="H192" i="1"/>
  <c r="G192" i="1"/>
  <c r="F528" i="4"/>
  <c r="D636" i="4"/>
  <c r="C522" i="1"/>
  <c r="F176" i="5"/>
  <c r="H22" i="3"/>
  <c r="D175" i="5"/>
  <c r="C1153" i="1"/>
  <c r="H990" i="1"/>
  <c r="G990" i="1"/>
  <c r="H159" i="1"/>
  <c r="G159" i="1"/>
  <c r="H985" i="1"/>
  <c r="G985" i="1"/>
  <c r="H21" i="3"/>
  <c r="F68" i="5"/>
  <c r="C1046" i="1"/>
  <c r="H561" i="1"/>
  <c r="G561" i="1"/>
  <c r="H619" i="1"/>
  <c r="G619" i="1"/>
  <c r="H148" i="1"/>
  <c r="G148" i="1"/>
  <c r="G211" i="1"/>
  <c r="H211" i="1"/>
  <c r="H587" i="1"/>
  <c r="G587" i="1"/>
  <c r="H453" i="1"/>
  <c r="G453" i="1"/>
  <c r="H294" i="1"/>
  <c r="G294" i="1"/>
  <c r="G46" i="1"/>
  <c r="H46" i="1"/>
  <c r="H523" i="1"/>
  <c r="G523" i="1"/>
  <c r="H1154" i="1"/>
  <c r="G1154" i="1"/>
  <c r="G129" i="1"/>
  <c r="H129" i="1"/>
  <c r="D407" i="4"/>
  <c r="F298" i="4"/>
  <c r="C293" i="1"/>
  <c r="D408" i="4"/>
  <c r="F350" i="4"/>
  <c r="C345" i="1"/>
  <c r="I16" i="3"/>
  <c r="E412" i="4"/>
  <c r="D2" i="1"/>
  <c r="H1517" i="1"/>
  <c r="G1517" i="1"/>
  <c r="G40" i="1"/>
  <c r="H40" i="1"/>
  <c r="G1183" i="1"/>
  <c r="H1183" i="1"/>
  <c r="E408" i="4"/>
  <c r="D403" i="1" s="1"/>
  <c r="D345" i="1"/>
  <c r="H414" i="1"/>
  <c r="G414" i="1"/>
  <c r="E317" i="9"/>
  <c r="B318" i="9"/>
  <c r="H574" i="1"/>
  <c r="G574" i="1"/>
  <c r="G278" i="9"/>
  <c r="F6" i="5"/>
  <c r="C984" i="1"/>
  <c r="H1047" i="1"/>
  <c r="G1047" i="1"/>
  <c r="G1423" i="1"/>
  <c r="H1423" i="1"/>
  <c r="D412" i="4"/>
  <c r="F6" i="4"/>
  <c r="H16" i="3"/>
  <c r="C2" i="1"/>
  <c r="H306" i="1"/>
  <c r="G306" i="1"/>
  <c r="G1215" i="1"/>
  <c r="H1215" i="1"/>
  <c r="H28" i="3"/>
  <c r="F141" i="6"/>
  <c r="C1435" i="1"/>
  <c r="H9" i="3" s="1"/>
  <c r="G120" i="1"/>
  <c r="H120" i="1"/>
  <c r="H220" i="1"/>
  <c r="G220" i="1"/>
  <c r="G1329" i="1"/>
  <c r="H1329" i="1"/>
  <c r="G3" i="1"/>
  <c r="D635" i="4"/>
  <c r="H17" i="3"/>
  <c r="D289" i="4"/>
  <c r="F151" i="4"/>
  <c r="C147" i="1"/>
  <c r="E407" i="4"/>
  <c r="D402" i="1" s="1"/>
  <c r="D293" i="1"/>
  <c r="H346" i="1"/>
  <c r="G346" i="1"/>
  <c r="E636" i="4"/>
  <c r="D630" i="1" s="1"/>
  <c r="D522" i="1"/>
  <c r="F237" i="5"/>
  <c r="H23" i="3"/>
  <c r="C1214" i="1"/>
  <c r="G1408" i="1"/>
  <c r="H1408" i="1"/>
  <c r="I23" i="3"/>
  <c r="D1214" i="1"/>
  <c r="E175" i="5"/>
  <c r="E312" i="9" l="1"/>
  <c r="H11" i="3"/>
  <c r="N3" i="9" s="1"/>
  <c r="G1518" i="1"/>
  <c r="D285" i="1"/>
  <c r="E290" i="4"/>
  <c r="D286" i="1" s="1"/>
  <c r="E291" i="4"/>
  <c r="D287" i="1" s="1"/>
  <c r="K3" i="9"/>
  <c r="I9" i="3"/>
  <c r="D1152" i="1"/>
  <c r="H278" i="9"/>
  <c r="E278" i="9" s="1"/>
  <c r="G2" i="1"/>
  <c r="H2" i="1"/>
  <c r="H984" i="1"/>
  <c r="G984" i="1"/>
  <c r="F407" i="4"/>
  <c r="C402" i="1"/>
  <c r="F175" i="5"/>
  <c r="C1152" i="1"/>
  <c r="H8" i="3" s="1"/>
  <c r="F636" i="4"/>
  <c r="C630" i="1"/>
  <c r="G1214" i="1"/>
  <c r="H1214" i="1"/>
  <c r="D291" i="4"/>
  <c r="F289" i="4"/>
  <c r="D413" i="4"/>
  <c r="D414" i="4" s="1"/>
  <c r="C285" i="1"/>
  <c r="E639" i="4"/>
  <c r="E414" i="4"/>
  <c r="D409" i="1" s="1"/>
  <c r="D407" i="1"/>
  <c r="F408" i="4"/>
  <c r="C403" i="1"/>
  <c r="G1435" i="1"/>
  <c r="H1435" i="1"/>
  <c r="H147" i="1"/>
  <c r="G147" i="1"/>
  <c r="F635" i="4"/>
  <c r="C629" i="1"/>
  <c r="D290" i="4"/>
  <c r="D639" i="4"/>
  <c r="F412" i="4"/>
  <c r="C407" i="1"/>
  <c r="H293" i="1"/>
  <c r="G293" i="1"/>
  <c r="H1046" i="1"/>
  <c r="G1046" i="1"/>
  <c r="G285" i="9"/>
  <c r="E285" i="9" s="1"/>
  <c r="B285" i="9" s="1"/>
  <c r="H345" i="1"/>
  <c r="G345" i="1"/>
  <c r="E640" i="4"/>
  <c r="E415" i="4"/>
  <c r="D410" i="1" s="1"/>
  <c r="D408" i="1"/>
  <c r="H1153" i="1"/>
  <c r="G1153" i="1"/>
  <c r="H522" i="1"/>
  <c r="G522" i="1"/>
  <c r="I11" i="3" l="1"/>
  <c r="M3" i="9"/>
  <c r="F639" i="4"/>
  <c r="C633" i="1"/>
  <c r="H285" i="1"/>
  <c r="G285" i="1"/>
  <c r="E642" i="4"/>
  <c r="D634" i="1"/>
  <c r="E277" i="9"/>
  <c r="I8" i="3" s="1"/>
  <c r="B278" i="9"/>
  <c r="H403" i="1"/>
  <c r="G403" i="1"/>
  <c r="E641" i="4"/>
  <c r="D633" i="1"/>
  <c r="F291" i="4"/>
  <c r="C287" i="1"/>
  <c r="H407" i="1"/>
  <c r="G407" i="1"/>
  <c r="F290" i="4"/>
  <c r="C286" i="1"/>
  <c r="H1152" i="1"/>
  <c r="G1152" i="1"/>
  <c r="H629" i="1"/>
  <c r="G629" i="1"/>
  <c r="D415" i="4"/>
  <c r="F413" i="4"/>
  <c r="C408" i="1"/>
  <c r="D640" i="4"/>
  <c r="F414" i="4"/>
  <c r="C409" i="1"/>
  <c r="H630" i="1"/>
  <c r="G630" i="1"/>
  <c r="H402" i="1"/>
  <c r="G402" i="1"/>
  <c r="D642" i="4" l="1"/>
  <c r="F640" i="4"/>
  <c r="C634" i="1"/>
  <c r="H409" i="1"/>
  <c r="G409" i="1"/>
  <c r="E646" i="4"/>
  <c r="D636" i="1"/>
  <c r="F415" i="4"/>
  <c r="C410" i="1"/>
  <c r="D641" i="4"/>
  <c r="E645" i="4"/>
  <c r="D635" i="1"/>
  <c r="H408" i="1"/>
  <c r="G408" i="1"/>
  <c r="H286" i="1"/>
  <c r="G286" i="1"/>
  <c r="H287" i="1"/>
  <c r="G287" i="1"/>
  <c r="H633" i="1"/>
  <c r="G633" i="1"/>
  <c r="I18" i="3" l="1"/>
  <c r="D639" i="1"/>
  <c r="H634" i="1"/>
  <c r="G634" i="1"/>
  <c r="D645" i="4"/>
  <c r="F641" i="4"/>
  <c r="C635" i="1"/>
  <c r="I19" i="3"/>
  <c r="D640" i="1"/>
  <c r="H410" i="1"/>
  <c r="G410" i="1"/>
  <c r="D646" i="4"/>
  <c r="F642" i="4"/>
  <c r="C636" i="1"/>
  <c r="G276" i="9" l="1"/>
  <c r="E276" i="9" s="1"/>
  <c r="B276" i="9" s="1"/>
  <c r="H636" i="1"/>
  <c r="G636" i="1"/>
  <c r="H635" i="1"/>
  <c r="G635" i="1"/>
  <c r="H19" i="3"/>
  <c r="F646" i="4"/>
  <c r="C640" i="1"/>
  <c r="H18" i="3"/>
  <c r="F645" i="4"/>
  <c r="C639" i="1"/>
  <c r="H7" i="3" s="1"/>
  <c r="H640" i="1" l="1"/>
  <c r="G640" i="1"/>
  <c r="H639" i="1"/>
  <c r="G639" i="1"/>
  <c r="J3" i="9"/>
  <c r="G274" i="9" l="1"/>
  <c r="M272" i="9"/>
  <c r="L272" i="9"/>
  <c r="H274" i="9"/>
  <c r="H18" i="9"/>
  <c r="G18" i="9"/>
  <c r="M15" i="9"/>
  <c r="I12" i="9"/>
  <c r="I17" i="9"/>
  <c r="J11" i="9"/>
  <c r="I8" i="9"/>
  <c r="K10" i="9"/>
  <c r="J7" i="9"/>
  <c r="K6" i="9"/>
  <c r="G16" i="9"/>
  <c r="I5" i="9"/>
  <c r="K11" i="9"/>
  <c r="J17" i="9"/>
  <c r="J9" i="9"/>
  <c r="H15" i="9"/>
  <c r="I7" i="9"/>
  <c r="K13" i="9"/>
  <c r="H17" i="9"/>
  <c r="I13" i="9"/>
  <c r="J8" i="9"/>
  <c r="I6" i="9"/>
  <c r="K12" i="9"/>
  <c r="G17" i="9"/>
  <c r="K5" i="9"/>
  <c r="J10" i="9"/>
  <c r="M16" i="9"/>
  <c r="I9" i="9"/>
  <c r="K7" i="9"/>
  <c r="J12" i="9"/>
  <c r="J5" i="9"/>
  <c r="L16" i="9"/>
  <c r="K9" i="9"/>
  <c r="L15" i="9"/>
  <c r="G15" i="9"/>
  <c r="H16" i="9"/>
  <c r="K8" i="9"/>
  <c r="J13" i="9"/>
  <c r="J6" i="9"/>
  <c r="I11" i="9"/>
  <c r="E18" i="9" l="1"/>
  <c r="B18" i="9" s="1"/>
  <c r="E11" i="9"/>
  <c r="B11" i="9" s="1"/>
  <c r="F16" i="9"/>
  <c r="E9" i="9"/>
  <c r="B9" i="9" s="1"/>
  <c r="E5" i="9"/>
  <c r="B5" i="9" s="1"/>
  <c r="E17" i="9"/>
  <c r="B17" i="9" s="1"/>
  <c r="E13" i="9"/>
  <c r="B13" i="9" s="1"/>
  <c r="E12" i="9"/>
  <c r="B12" i="9" s="1"/>
  <c r="E8" i="9"/>
  <c r="B8" i="9" s="1"/>
  <c r="F272" i="9"/>
  <c r="B272" i="9" s="1"/>
  <c r="E15" i="9"/>
  <c r="E16" i="9"/>
  <c r="F15" i="9"/>
  <c r="E10" i="9"/>
  <c r="B10" i="9" s="1"/>
  <c r="E6" i="9"/>
  <c r="B6" i="9" s="1"/>
  <c r="E7" i="9"/>
  <c r="B7" i="9" s="1"/>
  <c r="E274" i="9"/>
  <c r="F14" i="9" l="1"/>
  <c r="F20" i="9"/>
  <c r="B16" i="9"/>
  <c r="E4" i="9"/>
  <c r="B274" i="9"/>
  <c r="E20" i="9"/>
  <c r="I7" i="3" s="1"/>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<sst xmlns="http://schemas.openxmlformats.org/spreadsheetml/2006/main" count="4374" uniqueCount="3426">
  <si>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</si>
  <si>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</si>
  <si>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</si>
  <si>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</si>
  <si>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</si>
  <si>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</si>
  <si>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</si>
  <si>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</si>
  <si>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</si>
  <si>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</si>
  <si>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</si>
  <si>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</si>
  <si>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</si>
  <si>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</si>
  <si>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</si>
  <si>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</si>
  <si>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</si>
  <si>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</si>
  <si>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</si>
  <si>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</si>
  <si>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</si>
  <si>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</si>
  <si>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</si>
  <si>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</si>
  <si>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</si>
  <si>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</si>
  <si>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</si>
  <si>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</si>
  <si>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</si>
  <si>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</si>
  <si>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</si>
  <si>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VARAŽDINSKA ŽUPANIJA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</si>
  <si>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</si>
  <si>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</si>
  <si>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</si>
  <si>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</si>
  <si>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</si>
  <si>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</si>
  <si>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</si>
  <si>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</si>
  <si>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</si>
  <si>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</si>
  <si>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</si>
  <si>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</si>
  <si>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</si>
  <si>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</si>
  <si>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</si>
  <si>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</si>
  <si>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</si>
  <si>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32043 - VARAŽDINSKA ŽUPANIJA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</si>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</sst>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262175388.15000001</v>
      </c>
      <c r="D2" s="6">
        <f>'PR-RAS'!E6</f>
        <v>192277305.40000001</v>
      </c>
      <c r="E2" s="6">
        <v>0</v>
      </c>
      <c r="F2" s="6">
        <v>0</v>
      </c>
      <c r="G2" s="7">
        <f t="shared" ref="G2:G264" si="0">(B2/1000)*(C2*1+D2*2)</f>
        <v>646729.99895000004</v>
      </c>
      <c r="H2" s="7">
        <f t="shared" ref="H2:H264" si="1">ABS(C2-ROUND(C2,0))+ABS(D2-ROUND(D2,0))</f>
        <v>0.55000001192092896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22599707.98</v>
      </c>
      <c r="D3" s="1">
        <f>'PR-RAS'!E7</f>
        <v>31087875.479999997</v>
      </c>
      <c r="E3" s="1">
        <v>0</v>
      </c>
      <c r="F3" s="1">
        <v>0</v>
      </c>
      <c r="G3" s="2">
        <f t="shared" si="0"/>
        <v>169550.91787999999</v>
      </c>
      <c r="H3" s="2">
        <f t="shared" si="1"/>
        <v>0.4999999962747097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21111283.77</v>
      </c>
      <c r="D4" s="1">
        <f>'PR-RAS'!E8</f>
        <v>29453526.199999999</v>
      </c>
      <c r="E4" s="1">
        <v>0</v>
      </c>
      <c r="F4" s="1">
        <v>0</v>
      </c>
      <c r="G4" s="2">
        <f t="shared" si="0"/>
        <v>240055.00851000001</v>
      </c>
      <c r="H4" s="2">
        <f t="shared" si="1"/>
        <v>0.42999999970197678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18669729.539999999</v>
      </c>
      <c r="D5" s="1">
        <f>'PR-RAS'!E9</f>
        <v>26658364.579999998</v>
      </c>
      <c r="E5" s="1">
        <v>0</v>
      </c>
      <c r="F5" s="1">
        <v>0</v>
      </c>
      <c r="G5" s="2">
        <f t="shared" si="0"/>
        <v>287945.83479999995</v>
      </c>
      <c r="H5" s="2">
        <f t="shared" si="1"/>
        <v>0.88000000268220901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1607926.07</v>
      </c>
      <c r="D6" s="1">
        <f>'PR-RAS'!E10</f>
        <v>2047599.4</v>
      </c>
      <c r="E6" s="1">
        <v>0</v>
      </c>
      <c r="F6" s="1">
        <v>0</v>
      </c>
      <c r="G6" s="2">
        <f t="shared" si="0"/>
        <v>28515.624350000002</v>
      </c>
      <c r="H6" s="2">
        <f t="shared" si="1"/>
        <v>0.46999999997206032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460747.55</v>
      </c>
      <c r="D7" s="1">
        <f>'PR-RAS'!E11</f>
        <v>668836.41</v>
      </c>
      <c r="E7" s="1">
        <v>0</v>
      </c>
      <c r="F7" s="1">
        <v>0</v>
      </c>
      <c r="G7" s="2">
        <f t="shared" si="0"/>
        <v>10790.522220000001</v>
      </c>
      <c r="H7" s="2">
        <f t="shared" si="1"/>
        <v>0.86000000004423782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2123143.7999999998</v>
      </c>
      <c r="D8" s="1">
        <f>'PR-RAS'!E12</f>
        <v>2434896.94</v>
      </c>
      <c r="E8" s="1">
        <v>0</v>
      </c>
      <c r="F8" s="1">
        <v>0</v>
      </c>
      <c r="G8" s="2">
        <f t="shared" si="0"/>
        <v>48950.563759999997</v>
      </c>
      <c r="H8" s="2">
        <f t="shared" si="1"/>
        <v>0.26000000024214387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825997.11</v>
      </c>
      <c r="D9" s="1">
        <f>'PR-RAS'!E13</f>
        <v>1197357.1399999999</v>
      </c>
      <c r="E9" s="1">
        <v>0</v>
      </c>
      <c r="F9" s="1">
        <v>0</v>
      </c>
      <c r="G9" s="2">
        <f t="shared" si="0"/>
        <v>25765.69112</v>
      </c>
      <c r="H9" s="2">
        <f t="shared" si="1"/>
        <v>0.24999999988358468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2002.79</v>
      </c>
      <c r="D10" s="1">
        <f>'PR-RAS'!E14</f>
        <v>8501.75</v>
      </c>
      <c r="E10" s="1">
        <v>0</v>
      </c>
      <c r="F10" s="1">
        <v>0</v>
      </c>
      <c r="G10" s="2">
        <f t="shared" si="0"/>
        <v>171.05661000000001</v>
      </c>
      <c r="H10" s="2">
        <f t="shared" si="1"/>
        <v>0.46000000000003638</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2578263.09</v>
      </c>
      <c r="D11" s="1">
        <f>'PR-RAS'!E15</f>
        <v>3562030.02</v>
      </c>
      <c r="E11" s="1">
        <v>0</v>
      </c>
      <c r="F11" s="1">
        <v>0</v>
      </c>
      <c r="G11" s="2">
        <f t="shared" si="0"/>
        <v>97023.231299999985</v>
      </c>
      <c r="H11" s="2">
        <f t="shared" si="1"/>
        <v>0.10999999986961484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18147.2</v>
      </c>
      <c r="D19" s="1">
        <f>'PR-RAS'!E23</f>
        <v>15468.29</v>
      </c>
      <c r="E19" s="1">
        <v>0</v>
      </c>
      <c r="F19" s="1">
        <v>0</v>
      </c>
      <c r="G19" s="2">
        <f t="shared" si="0"/>
        <v>883.50803999999994</v>
      </c>
      <c r="H19" s="2">
        <f t="shared" si="1"/>
        <v>0.49000000000160071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18147.2</v>
      </c>
      <c r="D21" s="1">
        <f>'PR-RAS'!E25</f>
        <v>15468.29</v>
      </c>
      <c r="E21" s="1">
        <v>0</v>
      </c>
      <c r="F21" s="1">
        <v>0</v>
      </c>
      <c r="G21" s="2">
        <f t="shared" si="0"/>
        <v>981.67560000000003</v>
      </c>
      <c r="H21" s="2">
        <f t="shared" si="1"/>
        <v>0.49000000000160071</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1470273.46</v>
      </c>
      <c r="D25" s="1">
        <f>'PR-RAS'!E29</f>
        <v>1618880.99</v>
      </c>
      <c r="E25" s="1">
        <v>0</v>
      </c>
      <c r="F25" s="1">
        <v>0</v>
      </c>
      <c r="G25" s="2">
        <f t="shared" si="0"/>
        <v>112992.85055999999</v>
      </c>
      <c r="H25" s="2">
        <f t="shared" si="1"/>
        <v>0.46999999997206032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1455924.33</v>
      </c>
      <c r="D29" s="1">
        <f>'PR-RAS'!E33</f>
        <v>1605727.54</v>
      </c>
      <c r="E29" s="1">
        <v>0</v>
      </c>
      <c r="F29" s="1">
        <v>0</v>
      </c>
      <c r="G29" s="2">
        <f t="shared" si="0"/>
        <v>130686.62348000001</v>
      </c>
      <c r="H29" s="2">
        <f t="shared" si="1"/>
        <v>0.7900000000372529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14349.13</v>
      </c>
      <c r="D31" s="1">
        <f>'PR-RAS'!E35</f>
        <v>13153.45</v>
      </c>
      <c r="E31" s="1">
        <v>0</v>
      </c>
      <c r="F31" s="1">
        <v>0</v>
      </c>
      <c r="G31" s="2">
        <f t="shared" si="0"/>
        <v>1219.6808999999998</v>
      </c>
      <c r="H31" s="2">
        <f t="shared" si="1"/>
        <v>0.57999999999992724</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3.55</v>
      </c>
      <c r="D36" s="1">
        <f>'PR-RAS'!E40</f>
        <v>0</v>
      </c>
      <c r="E36" s="1">
        <v>0</v>
      </c>
      <c r="F36" s="1">
        <v>0</v>
      </c>
      <c r="G36" s="2">
        <f t="shared" si="0"/>
        <v>0.12425</v>
      </c>
      <c r="H36" s="2">
        <f t="shared" si="1"/>
        <v>0.45000000000000018</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3.55</v>
      </c>
      <c r="D39" s="1">
        <f>'PR-RAS'!E43</f>
        <v>0</v>
      </c>
      <c r="E39" s="1">
        <v>0</v>
      </c>
      <c r="F39" s="1">
        <v>0</v>
      </c>
      <c r="G39" s="2">
        <f t="shared" si="0"/>
        <v>0.13489999999999999</v>
      </c>
      <c r="H39" s="2">
        <f t="shared" si="1"/>
        <v>0.45000000000000018</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126610841.31</v>
      </c>
      <c r="D46" s="1">
        <f>'PR-RAS'!E50</f>
        <v>108372328.19</v>
      </c>
      <c r="E46" s="1">
        <v>0</v>
      </c>
      <c r="F46" s="1">
        <v>0</v>
      </c>
      <c r="G46" s="2">
        <f t="shared" si="0"/>
        <v>15450997.396049999</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18424.57</v>
      </c>
      <c r="D47" s="1">
        <f>'PR-RAS'!E51</f>
        <v>115591.93</v>
      </c>
      <c r="E47" s="1">
        <v>0</v>
      </c>
      <c r="F47" s="1">
        <v>0</v>
      </c>
      <c r="G47" s="2">
        <f t="shared" si="0"/>
        <v>11481.987779999999</v>
      </c>
      <c r="H47" s="2">
        <f t="shared" si="1"/>
        <v>0.50000000000727596</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18424.57</v>
      </c>
      <c r="D48" s="1">
        <f>'PR-RAS'!E52</f>
        <v>115591.93</v>
      </c>
      <c r="E48" s="1">
        <v>0</v>
      </c>
      <c r="F48" s="1">
        <v>0</v>
      </c>
      <c r="G48" s="2">
        <f t="shared" si="0"/>
        <v>11731.59621</v>
      </c>
      <c r="H48" s="2">
        <f t="shared" si="1"/>
        <v>0.50000000000727596</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707357.67</v>
      </c>
      <c r="D50" s="1">
        <f>'PR-RAS'!E54</f>
        <v>1105321.6200000001</v>
      </c>
      <c r="E50" s="1">
        <v>0</v>
      </c>
      <c r="F50" s="1">
        <v>0</v>
      </c>
      <c r="G50" s="2">
        <f t="shared" si="0"/>
        <v>142982.04459</v>
      </c>
      <c r="H50" s="2">
        <f t="shared" si="1"/>
        <v>0.70999999984633178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312316.15999999997</v>
      </c>
      <c r="D51" s="1">
        <f>'PR-RAS'!E55</f>
        <v>86580.05</v>
      </c>
      <c r="E51" s="1">
        <v>0</v>
      </c>
      <c r="F51" s="1">
        <v>0</v>
      </c>
      <c r="G51" s="2">
        <f t="shared" si="0"/>
        <v>24273.813000000002</v>
      </c>
      <c r="H51" s="2">
        <f t="shared" si="1"/>
        <v>0.20999999997729901</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195108.56</v>
      </c>
      <c r="D52" s="1">
        <f>'PR-RAS'!E56</f>
        <v>0</v>
      </c>
      <c r="E52" s="1">
        <v>0</v>
      </c>
      <c r="F52" s="1">
        <v>0</v>
      </c>
      <c r="G52" s="2">
        <f t="shared" si="0"/>
        <v>9950.5365599999986</v>
      </c>
      <c r="H52" s="2">
        <f t="shared" si="1"/>
        <v>0.44000000000232831</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115442.82</v>
      </c>
      <c r="D53" s="1">
        <f>'PR-RAS'!E57</f>
        <v>508922.14</v>
      </c>
      <c r="E53" s="1">
        <v>0</v>
      </c>
      <c r="F53" s="1">
        <v>0</v>
      </c>
      <c r="G53" s="2">
        <f t="shared" si="0"/>
        <v>58930.929199999999</v>
      </c>
      <c r="H53" s="2">
        <f t="shared" si="1"/>
        <v>0.32000000000698492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84490.13</v>
      </c>
      <c r="D54" s="1">
        <f>'PR-RAS'!E58</f>
        <v>509819.43</v>
      </c>
      <c r="E54" s="1">
        <v>0</v>
      </c>
      <c r="F54" s="1">
        <v>0</v>
      </c>
      <c r="G54" s="2">
        <f t="shared" si="0"/>
        <v>58518.836469999995</v>
      </c>
      <c r="H54" s="2">
        <f t="shared" si="1"/>
        <v>0.55999999999767169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10291185.199999999</v>
      </c>
      <c r="D55" s="1">
        <f>'PR-RAS'!E59</f>
        <v>10080062.359999999</v>
      </c>
      <c r="E55" s="1">
        <v>0</v>
      </c>
      <c r="F55" s="1">
        <v>0</v>
      </c>
      <c r="G55" s="2">
        <f t="shared" si="0"/>
        <v>1644370.7356799999</v>
      </c>
      <c r="H55" s="2">
        <f t="shared" si="1"/>
        <v>0.55999999865889549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5914851.1200000001</v>
      </c>
      <c r="D56" s="1">
        <f>'PR-RAS'!E60</f>
        <v>5619071.5199999996</v>
      </c>
      <c r="E56" s="1">
        <v>0</v>
      </c>
      <c r="F56" s="1">
        <v>0</v>
      </c>
      <c r="G56" s="2">
        <f t="shared" si="0"/>
        <v>943414.67879999999</v>
      </c>
      <c r="H56" s="2">
        <f t="shared" si="1"/>
        <v>0.60000000055879354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4376334.08</v>
      </c>
      <c r="D57" s="1">
        <f>'PR-RAS'!E61</f>
        <v>4460990.84</v>
      </c>
      <c r="E57" s="1">
        <v>0</v>
      </c>
      <c r="F57" s="1">
        <v>0</v>
      </c>
      <c r="G57" s="2">
        <f t="shared" si="0"/>
        <v>744705.68255999999</v>
      </c>
      <c r="H57" s="2">
        <f t="shared" si="1"/>
        <v>0.24000000022351742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6336793</v>
      </c>
      <c r="D58" s="1">
        <f>'PR-RAS'!E62</f>
        <v>783883.51</v>
      </c>
      <c r="E58" s="1">
        <v>0</v>
      </c>
      <c r="F58" s="1">
        <v>0</v>
      </c>
      <c r="G58" s="2">
        <f t="shared" si="0"/>
        <v>450559.92113999999</v>
      </c>
      <c r="H58" s="2">
        <f t="shared" si="1"/>
        <v>0.48999999999068677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6336793</v>
      </c>
      <c r="D59" s="1">
        <f>'PR-RAS'!E63</f>
        <v>745001.92</v>
      </c>
      <c r="E59" s="1">
        <v>0</v>
      </c>
      <c r="F59" s="1">
        <v>0</v>
      </c>
      <c r="G59" s="2">
        <f t="shared" si="0"/>
        <v>453954.21672000003</v>
      </c>
      <c r="H59" s="2">
        <f t="shared" si="1"/>
        <v>7.9999999958090484E-2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38881.589999999997</v>
      </c>
      <c r="E60" s="1">
        <v>0</v>
      </c>
      <c r="F60" s="1">
        <v>0</v>
      </c>
      <c r="G60" s="2">
        <f t="shared" si="0"/>
        <v>4588.0276199999989</v>
      </c>
      <c r="H60" s="2">
        <f t="shared" si="1"/>
        <v>0.41000000000349246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7899666.0999999996</v>
      </c>
      <c r="D61" s="1">
        <f>'PR-RAS'!E65</f>
        <v>6189962.8700000001</v>
      </c>
      <c r="E61" s="1">
        <v>0</v>
      </c>
      <c r="F61" s="1">
        <v>0</v>
      </c>
      <c r="G61" s="2">
        <f t="shared" si="0"/>
        <v>1216775.5104</v>
      </c>
      <c r="H61" s="2">
        <f t="shared" si="1"/>
        <v>0.22999999951571226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7877515.54</v>
      </c>
      <c r="D62" s="1">
        <f>'PR-RAS'!E66</f>
        <v>6189962.8700000001</v>
      </c>
      <c r="E62" s="1">
        <v>0</v>
      </c>
      <c r="F62" s="1">
        <v>0</v>
      </c>
      <c r="G62" s="2">
        <f t="shared" si="0"/>
        <v>1235703.91808</v>
      </c>
      <c r="H62" s="2">
        <f t="shared" si="1"/>
        <v>0.58999999985098839</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22150.560000000001</v>
      </c>
      <c r="D63" s="1">
        <f>'PR-RAS'!E67</f>
        <v>0</v>
      </c>
      <c r="E63" s="1">
        <v>0</v>
      </c>
      <c r="F63" s="1">
        <v>0</v>
      </c>
      <c r="G63" s="2">
        <f t="shared" si="0"/>
        <v>1373.3347200000001</v>
      </c>
      <c r="H63" s="2">
        <f t="shared" si="1"/>
        <v>0.43999999999869033</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85411220.519999996</v>
      </c>
      <c r="D64" s="1">
        <f>'PR-RAS'!E68</f>
        <v>81180900.25</v>
      </c>
      <c r="E64" s="1">
        <v>0</v>
      </c>
      <c r="F64" s="1">
        <v>0</v>
      </c>
      <c r="G64" s="2">
        <f t="shared" si="0"/>
        <v>15609700.324259998</v>
      </c>
      <c r="H64" s="2">
        <f t="shared" si="1"/>
        <v>0.73000000417232513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79226033.310000002</v>
      </c>
      <c r="D65" s="1">
        <f>'PR-RAS'!E69</f>
        <v>80410353.519999996</v>
      </c>
      <c r="E65" s="1">
        <v>0</v>
      </c>
      <c r="F65" s="1">
        <v>0</v>
      </c>
      <c r="G65" s="2">
        <f t="shared" si="0"/>
        <v>15362991.3824</v>
      </c>
      <c r="H65" s="2">
        <f t="shared" si="1"/>
        <v>0.79000000655651093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6185187.21</v>
      </c>
      <c r="D66" s="1">
        <f>'PR-RAS'!E70</f>
        <v>770546.73</v>
      </c>
      <c r="E66" s="1">
        <v>0</v>
      </c>
      <c r="F66" s="1">
        <v>0</v>
      </c>
      <c r="G66" s="2">
        <f t="shared" si="0"/>
        <v>502208.24355000001</v>
      </c>
      <c r="H66" s="2">
        <f t="shared" si="1"/>
        <v>0.47999999998137355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15946194.25</v>
      </c>
      <c r="D70" s="1">
        <f>'PR-RAS'!E74</f>
        <v>8916605.6500000004</v>
      </c>
      <c r="E70" s="1">
        <v>0</v>
      </c>
      <c r="F70" s="1">
        <v>0</v>
      </c>
      <c r="G70" s="2">
        <f t="shared" si="0"/>
        <v>2330778.9829500001</v>
      </c>
      <c r="H70" s="2">
        <f t="shared" si="1"/>
        <v>0.59999999962747097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8458715.0700000003</v>
      </c>
      <c r="D71" s="1">
        <f>'PR-RAS'!E75</f>
        <v>7920654.2000000002</v>
      </c>
      <c r="E71" s="1">
        <v>0</v>
      </c>
      <c r="F71" s="1">
        <v>0</v>
      </c>
      <c r="G71" s="2">
        <f t="shared" si="0"/>
        <v>1701001.6429000001</v>
      </c>
      <c r="H71" s="2">
        <f t="shared" si="1"/>
        <v>0.27000000048428774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7487479.1799999997</v>
      </c>
      <c r="D72" s="1">
        <f>'PR-RAS'!E76</f>
        <v>995951.45</v>
      </c>
      <c r="E72" s="1">
        <v>0</v>
      </c>
      <c r="F72" s="1">
        <v>0</v>
      </c>
      <c r="G72" s="2">
        <f t="shared" si="0"/>
        <v>673036.12767999992</v>
      </c>
      <c r="H72" s="2">
        <f t="shared" si="1"/>
        <v>0.62999999965541065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639914.61</v>
      </c>
      <c r="D78" s="1">
        <f>'PR-RAS'!E82</f>
        <v>882566.54999999993</v>
      </c>
      <c r="E78" s="1">
        <v>0</v>
      </c>
      <c r="F78" s="1">
        <v>0</v>
      </c>
      <c r="G78" s="2">
        <f t="shared" si="0"/>
        <v>185188.67366999999</v>
      </c>
      <c r="H78" s="2">
        <f t="shared" si="1"/>
        <v>0.84000000008381903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426210.15</v>
      </c>
      <c r="D79" s="1">
        <f>'PR-RAS'!E83</f>
        <v>579991.93999999994</v>
      </c>
      <c r="E79" s="1">
        <v>0</v>
      </c>
      <c r="F79" s="1">
        <v>0</v>
      </c>
      <c r="G79" s="2">
        <f t="shared" si="0"/>
        <v>123723.13433999999</v>
      </c>
      <c r="H79" s="2">
        <f t="shared" si="1"/>
        <v>0.21000000007916242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231425.19</v>
      </c>
      <c r="D81" s="1">
        <f>'PR-RAS'!E85</f>
        <v>295694.74</v>
      </c>
      <c r="E81" s="1">
        <v>0</v>
      </c>
      <c r="F81" s="1">
        <v>0</v>
      </c>
      <c r="G81" s="2">
        <f t="shared" si="0"/>
        <v>65825.173599999995</v>
      </c>
      <c r="H81" s="2">
        <f t="shared" si="1"/>
        <v>0.45000000001164153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8864.91</v>
      </c>
      <c r="D82" s="1">
        <f>'PR-RAS'!E86</f>
        <v>3057.92</v>
      </c>
      <c r="E82" s="1">
        <v>0</v>
      </c>
      <c r="F82" s="1">
        <v>0</v>
      </c>
      <c r="G82" s="2">
        <f t="shared" si="0"/>
        <v>1213.44075</v>
      </c>
      <c r="H82" s="2">
        <f t="shared" si="1"/>
        <v>0.17000000000007276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950.07</v>
      </c>
      <c r="D83" s="1">
        <f>'PR-RAS'!E87</f>
        <v>0</v>
      </c>
      <c r="E83" s="1">
        <v>0</v>
      </c>
      <c r="F83" s="1">
        <v>0</v>
      </c>
      <c r="G83" s="2">
        <f t="shared" si="0"/>
        <v>77.905740000000009</v>
      </c>
      <c r="H83" s="2">
        <f t="shared" si="1"/>
        <v>7.0000000000050022E-2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57755.1</v>
      </c>
      <c r="D84" s="1">
        <f>'PR-RAS'!E88</f>
        <v>64446</v>
      </c>
      <c r="E84" s="1">
        <v>0</v>
      </c>
      <c r="F84" s="1">
        <v>0</v>
      </c>
      <c r="G84" s="2">
        <f t="shared" si="0"/>
        <v>15491.7093</v>
      </c>
      <c r="H84" s="2">
        <f t="shared" si="1"/>
        <v>9.9999999998544808E-2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127214.88</v>
      </c>
      <c r="D86" s="1">
        <f>'PR-RAS'!E90</f>
        <v>216793.28</v>
      </c>
      <c r="E86" s="1">
        <v>0</v>
      </c>
      <c r="F86" s="1">
        <v>0</v>
      </c>
      <c r="G86" s="2">
        <f t="shared" si="0"/>
        <v>47668.1224</v>
      </c>
      <c r="H86" s="2">
        <f t="shared" si="1"/>
        <v>0.39999999999417923</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212696.8</v>
      </c>
      <c r="D87" s="1">
        <f>'PR-RAS'!E91</f>
        <v>302149.71999999997</v>
      </c>
      <c r="E87" s="1">
        <v>0</v>
      </c>
      <c r="F87" s="1">
        <v>0</v>
      </c>
      <c r="G87" s="2">
        <f t="shared" si="0"/>
        <v>70261.676639999991</v>
      </c>
      <c r="H87" s="2">
        <f t="shared" si="1"/>
        <v>0.48000000003958121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83238.16</v>
      </c>
      <c r="D88" s="1">
        <f>'PR-RAS'!E92</f>
        <v>85952.7</v>
      </c>
      <c r="E88" s="1">
        <v>0</v>
      </c>
      <c r="F88" s="1">
        <v>0</v>
      </c>
      <c r="G88" s="2">
        <f t="shared" si="0"/>
        <v>22197.489719999998</v>
      </c>
      <c r="H88" s="2">
        <f t="shared" si="1"/>
        <v>0.46000000000640284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16734.43</v>
      </c>
      <c r="D89" s="1">
        <f>'PR-RAS'!E93</f>
        <v>21670.46</v>
      </c>
      <c r="E89" s="1">
        <v>0</v>
      </c>
      <c r="F89" s="1">
        <v>0</v>
      </c>
      <c r="G89" s="2">
        <f t="shared" si="0"/>
        <v>5286.6307999999999</v>
      </c>
      <c r="H89" s="2">
        <f t="shared" si="1"/>
        <v>0.88999999999941792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112724.21</v>
      </c>
      <c r="D90" s="1">
        <f>'PR-RAS'!E94</f>
        <v>194526.56</v>
      </c>
      <c r="E90" s="1">
        <v>0</v>
      </c>
      <c r="F90" s="1">
        <v>0</v>
      </c>
      <c r="G90" s="2">
        <f t="shared" si="0"/>
        <v>44658.182370000002</v>
      </c>
      <c r="H90" s="2">
        <f t="shared" si="1"/>
        <v>0.65000000000873115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1007.66</v>
      </c>
      <c r="D94" s="1">
        <f>'PR-RAS'!E98</f>
        <v>424.89</v>
      </c>
      <c r="E94" s="1">
        <v>0</v>
      </c>
      <c r="F94" s="1">
        <v>0</v>
      </c>
      <c r="G94" s="2">
        <f t="shared" si="0"/>
        <v>172.74191999999999</v>
      </c>
      <c r="H94" s="2">
        <f t="shared" si="1"/>
        <v>0.45000000000004547</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1007.66</v>
      </c>
      <c r="D96" s="1">
        <f>'PR-RAS'!E100</f>
        <v>424.89</v>
      </c>
      <c r="E96" s="1">
        <v>0</v>
      </c>
      <c r="F96" s="1">
        <v>0</v>
      </c>
      <c r="G96" s="2">
        <f t="shared" si="0"/>
        <v>176.45680000000002</v>
      </c>
      <c r="H96" s="2">
        <f t="shared" si="1"/>
        <v>0.45000000000004547</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13016540.439999999</v>
      </c>
      <c r="D102" s="1">
        <f>'PR-RAS'!E106</f>
        <v>8889430.2800000012</v>
      </c>
      <c r="E102" s="1">
        <v>0</v>
      </c>
      <c r="F102" s="1">
        <v>0</v>
      </c>
      <c r="G102" s="2">
        <f t="shared" si="0"/>
        <v>3110335.5010000002</v>
      </c>
      <c r="H102" s="2">
        <f t="shared" si="1"/>
        <v>0.72000000067055225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364847.03</v>
      </c>
      <c r="D103" s="1">
        <f>'PR-RAS'!E107</f>
        <v>331328.46000000002</v>
      </c>
      <c r="E103" s="1">
        <v>0</v>
      </c>
      <c r="F103" s="1">
        <v>0</v>
      </c>
      <c r="G103" s="2">
        <f t="shared" si="0"/>
        <v>104805.4029</v>
      </c>
      <c r="H103" s="2">
        <f t="shared" si="1"/>
        <v>0.49000000004889444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337226.56</v>
      </c>
      <c r="D105" s="1">
        <f>'PR-RAS'!E109</f>
        <v>320105.81</v>
      </c>
      <c r="E105" s="1">
        <v>0</v>
      </c>
      <c r="F105" s="1">
        <v>0</v>
      </c>
      <c r="G105" s="2">
        <f t="shared" si="0"/>
        <v>101653.57071999999</v>
      </c>
      <c r="H105" s="2">
        <f t="shared" si="1"/>
        <v>0.63000000000465661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27620.47</v>
      </c>
      <c r="D106" s="1">
        <f>'PR-RAS'!E110</f>
        <v>11222.65</v>
      </c>
      <c r="E106" s="1">
        <v>0</v>
      </c>
      <c r="F106" s="1">
        <v>0</v>
      </c>
      <c r="G106" s="2">
        <f t="shared" si="0"/>
        <v>5256.9058500000001</v>
      </c>
      <c r="H106" s="2">
        <f t="shared" si="1"/>
        <v>0.82000000000152795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12651693.41</v>
      </c>
      <c r="D108" s="1">
        <f>'PR-RAS'!E112</f>
        <v>8558101.8200000003</v>
      </c>
      <c r="E108" s="1">
        <v>0</v>
      </c>
      <c r="F108" s="1">
        <v>0</v>
      </c>
      <c r="G108" s="2">
        <f t="shared" si="0"/>
        <v>3185164.98435</v>
      </c>
      <c r="H108" s="2">
        <f t="shared" si="1"/>
        <v>0.58999999985098839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12650013.41</v>
      </c>
      <c r="D113" s="1">
        <f>'PR-RAS'!E117</f>
        <v>8558101.8200000003</v>
      </c>
      <c r="E113" s="1">
        <v>0</v>
      </c>
      <c r="F113" s="1">
        <v>0</v>
      </c>
      <c r="G113" s="2">
        <f t="shared" si="0"/>
        <v>3333816.3096000003</v>
      </c>
      <c r="H113" s="2">
        <f t="shared" si="1"/>
        <v>0.58999999985098839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1680</v>
      </c>
      <c r="D115" s="1">
        <f>'PR-RAS'!E119</f>
        <v>0</v>
      </c>
      <c r="E115" s="1">
        <v>0</v>
      </c>
      <c r="F115" s="1">
        <v>0</v>
      </c>
      <c r="G115" s="2">
        <f t="shared" si="0"/>
        <v>191.52</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12528801.77</v>
      </c>
      <c r="D120" s="1">
        <f>'PR-RAS'!E124</f>
        <v>11306357.48</v>
      </c>
      <c r="E120" s="1">
        <v>0</v>
      </c>
      <c r="F120" s="1">
        <v>0</v>
      </c>
      <c r="G120" s="2">
        <f t="shared" si="0"/>
        <v>4181840.4908700003</v>
      </c>
      <c r="H120" s="2">
        <f t="shared" si="1"/>
        <v>0.71000000089406967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12207351.16</v>
      </c>
      <c r="D121" s="1">
        <f>'PR-RAS'!E125</f>
        <v>10994673.66</v>
      </c>
      <c r="E121" s="1">
        <v>0</v>
      </c>
      <c r="F121" s="1">
        <v>0</v>
      </c>
      <c r="G121" s="2">
        <f t="shared" si="0"/>
        <v>4103603.8176000002</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1495589.26</v>
      </c>
      <c r="D122" s="1">
        <f>'PR-RAS'!E126</f>
        <v>1797207.78</v>
      </c>
      <c r="E122" s="1">
        <v>0</v>
      </c>
      <c r="F122" s="1">
        <v>0</v>
      </c>
      <c r="G122" s="2">
        <f t="shared" si="0"/>
        <v>615890.58322000003</v>
      </c>
      <c r="H122" s="2">
        <f t="shared" si="1"/>
        <v>0.47999999998137355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10711761.9</v>
      </c>
      <c r="D123" s="1">
        <f>'PR-RAS'!E127</f>
        <v>9197465.8800000008</v>
      </c>
      <c r="E123" s="1">
        <v>0</v>
      </c>
      <c r="F123" s="1">
        <v>0</v>
      </c>
      <c r="G123" s="2">
        <f t="shared" si="0"/>
        <v>3551016.6265200004</v>
      </c>
      <c r="H123" s="2">
        <f t="shared" si="1"/>
        <v>0.2199999988079071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321450.61</v>
      </c>
      <c r="D124" s="1">
        <f>'PR-RAS'!E128</f>
        <v>311683.81999999995</v>
      </c>
      <c r="E124" s="1">
        <v>0</v>
      </c>
      <c r="F124" s="1">
        <v>0</v>
      </c>
      <c r="G124" s="2">
        <f t="shared" si="0"/>
        <v>116212.64474999998</v>
      </c>
      <c r="H124" s="2">
        <f t="shared" si="1"/>
        <v>0.57000000006519258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188801.88</v>
      </c>
      <c r="D125" s="1">
        <f>'PR-RAS'!E129</f>
        <v>166153.04999999999</v>
      </c>
      <c r="E125" s="1">
        <v>0</v>
      </c>
      <c r="F125" s="1">
        <v>0</v>
      </c>
      <c r="G125" s="2">
        <f t="shared" si="0"/>
        <v>64617.389519999997</v>
      </c>
      <c r="H125" s="2">
        <f t="shared" si="1"/>
        <v>0.16999999998370185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132648.73000000001</v>
      </c>
      <c r="D126" s="1">
        <f>'PR-RAS'!E130</f>
        <v>145530.76999999999</v>
      </c>
      <c r="E126" s="1">
        <v>0</v>
      </c>
      <c r="F126" s="1">
        <v>0</v>
      </c>
      <c r="G126" s="2">
        <f t="shared" si="0"/>
        <v>52963.783750000002</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86605623.650000006</v>
      </c>
      <c r="D129" s="1">
        <f>'PR-RAS'!E133</f>
        <v>31719798.890000001</v>
      </c>
      <c r="E129" s="1">
        <v>0</v>
      </c>
      <c r="F129" s="1">
        <v>0</v>
      </c>
      <c r="G129" s="2">
        <f t="shared" si="0"/>
        <v>19205788.343040001</v>
      </c>
      <c r="H129" s="2">
        <f t="shared" si="1"/>
        <v>0.45999999344348907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86605623.650000006</v>
      </c>
      <c r="D134" s="1">
        <f>'PR-RAS'!E138</f>
        <v>31719798.890000001</v>
      </c>
      <c r="E134" s="1">
        <v>0</v>
      </c>
      <c r="F134" s="1">
        <v>0</v>
      </c>
      <c r="G134" s="2">
        <f t="shared" si="0"/>
        <v>19956014.45019</v>
      </c>
      <c r="H134" s="2">
        <f t="shared" si="1"/>
        <v>0.45999999344348907</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173958.39</v>
      </c>
      <c r="D135" s="1">
        <f>'PR-RAS'!E139</f>
        <v>18948.53</v>
      </c>
      <c r="E135" s="1">
        <v>0</v>
      </c>
      <c r="F135" s="1">
        <v>0</v>
      </c>
      <c r="G135" s="2">
        <f t="shared" si="0"/>
        <v>28388.630300000004</v>
      </c>
      <c r="H135" s="2">
        <f t="shared" si="1"/>
        <v>0.86000000001513399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173958.39</v>
      </c>
      <c r="D146" s="1">
        <f>'PR-RAS'!E150</f>
        <v>18948.53</v>
      </c>
      <c r="E146" s="1">
        <v>0</v>
      </c>
      <c r="F146" s="1">
        <v>0</v>
      </c>
      <c r="G146" s="2">
        <f t="shared" si="0"/>
        <v>30719.040249999998</v>
      </c>
      <c r="H146" s="2">
        <f t="shared" si="1"/>
        <v>0.86000000001513399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227418289.69</v>
      </c>
      <c r="D147" s="1">
        <f>'PR-RAS'!E151</f>
        <v>169822683.32999998</v>
      </c>
      <c r="E147" s="1">
        <v>0</v>
      </c>
      <c r="F147" s="1">
        <v>0</v>
      </c>
      <c r="G147" s="2">
        <f t="shared" si="0"/>
        <v>82791293.827099979</v>
      </c>
      <c r="H147" s="2">
        <f t="shared" si="1"/>
        <v>0.63999998569488525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143477284.81999999</v>
      </c>
      <c r="D148" s="1">
        <f>'PR-RAS'!E152</f>
        <v>118803652.97</v>
      </c>
      <c r="E148" s="1">
        <v>0</v>
      </c>
      <c r="F148" s="1">
        <v>0</v>
      </c>
      <c r="G148" s="2">
        <f t="shared" si="0"/>
        <v>56019434.841719992</v>
      </c>
      <c r="H148" s="2">
        <f t="shared" si="1"/>
        <v>0.21000000834465027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119407317.04999998</v>
      </c>
      <c r="D149" s="1">
        <f>'PR-RAS'!E153</f>
        <v>98607218.099999994</v>
      </c>
      <c r="E149" s="1">
        <v>0</v>
      </c>
      <c r="F149" s="1">
        <v>0</v>
      </c>
      <c r="G149" s="2">
        <f t="shared" si="0"/>
        <v>46860019.480999999</v>
      </c>
      <c r="H149" s="2">
        <f t="shared" si="1"/>
        <v>0.14999997615814209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109394537.95999999</v>
      </c>
      <c r="D150" s="1">
        <f>'PR-RAS'!E154</f>
        <v>97030829.909999996</v>
      </c>
      <c r="E150" s="1">
        <v>0</v>
      </c>
      <c r="F150" s="1">
        <v>0</v>
      </c>
      <c r="G150" s="2">
        <f t="shared" si="0"/>
        <v>45214973.46921999</v>
      </c>
      <c r="H150" s="2">
        <f t="shared" si="1"/>
        <v>0.13000001013278961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3187.46</v>
      </c>
      <c r="D151" s="1">
        <f>'PR-RAS'!E155</f>
        <v>5865.08</v>
      </c>
      <c r="E151" s="1">
        <v>0</v>
      </c>
      <c r="F151" s="1">
        <v>0</v>
      </c>
      <c r="G151" s="2">
        <f t="shared" si="0"/>
        <v>2237.6429999999996</v>
      </c>
      <c r="H151" s="2">
        <f t="shared" si="1"/>
        <v>0.53999999999996362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4441024.42</v>
      </c>
      <c r="D152" s="1">
        <f>'PR-RAS'!E156</f>
        <v>1310737.1399999999</v>
      </c>
      <c r="E152" s="1">
        <v>0</v>
      </c>
      <c r="F152" s="1">
        <v>0</v>
      </c>
      <c r="G152" s="2">
        <f t="shared" si="0"/>
        <v>1066437.3036999998</v>
      </c>
      <c r="H152" s="2">
        <f t="shared" si="1"/>
        <v>0.55999999982304871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5568567.21</v>
      </c>
      <c r="D153" s="1">
        <f>'PR-RAS'!E157</f>
        <v>259785.97</v>
      </c>
      <c r="E153" s="1">
        <v>0</v>
      </c>
      <c r="F153" s="1">
        <v>0</v>
      </c>
      <c r="G153" s="2">
        <f t="shared" si="0"/>
        <v>925397.15080000006</v>
      </c>
      <c r="H153" s="2">
        <f t="shared" si="1"/>
        <v>0.23999999996158294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6285533.4500000002</v>
      </c>
      <c r="D154" s="1">
        <f>'PR-RAS'!E158</f>
        <v>5025703.93</v>
      </c>
      <c r="E154" s="1">
        <v>0</v>
      </c>
      <c r="F154" s="1">
        <v>0</v>
      </c>
      <c r="G154" s="2">
        <f t="shared" si="0"/>
        <v>2499552.0204299996</v>
      </c>
      <c r="H154" s="2">
        <f t="shared" si="1"/>
        <v>0.52000000048428774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17784434.32</v>
      </c>
      <c r="D155" s="1">
        <f>'PR-RAS'!E159</f>
        <v>15170730.940000001</v>
      </c>
      <c r="E155" s="1">
        <v>0</v>
      </c>
      <c r="F155" s="1">
        <v>0</v>
      </c>
      <c r="G155" s="2">
        <f t="shared" si="0"/>
        <v>7411388.0148</v>
      </c>
      <c r="H155" s="2">
        <f t="shared" si="1"/>
        <v>0.37999999895691872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986.93</v>
      </c>
      <c r="D156" s="1">
        <f>'PR-RAS'!E160</f>
        <v>7214.27</v>
      </c>
      <c r="E156" s="1">
        <v>0</v>
      </c>
      <c r="F156" s="1">
        <v>0</v>
      </c>
      <c r="G156" s="2">
        <f t="shared" si="0"/>
        <v>2389.3978500000003</v>
      </c>
      <c r="H156" s="2">
        <f t="shared" si="1"/>
        <v>0.34000000000048658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17777960.48</v>
      </c>
      <c r="D157" s="1">
        <f>'PR-RAS'!E161</f>
        <v>15163502.710000001</v>
      </c>
      <c r="E157" s="1">
        <v>0</v>
      </c>
      <c r="F157" s="1">
        <v>0</v>
      </c>
      <c r="G157" s="2">
        <f t="shared" si="0"/>
        <v>7504374.6804000009</v>
      </c>
      <c r="H157" s="2">
        <f t="shared" si="1"/>
        <v>0.76999999955296516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5486.91</v>
      </c>
      <c r="D158" s="1">
        <f>'PR-RAS'!E162</f>
        <v>13.96</v>
      </c>
      <c r="E158" s="1">
        <v>0</v>
      </c>
      <c r="F158" s="1">
        <v>0</v>
      </c>
      <c r="G158" s="2">
        <f t="shared" si="0"/>
        <v>865.82830999999999</v>
      </c>
      <c r="H158" s="2">
        <f t="shared" si="1"/>
        <v>0.13000000000014467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72938255.700000003</v>
      </c>
      <c r="D159" s="1">
        <f>'PR-RAS'!E163</f>
        <v>39690415.849999994</v>
      </c>
      <c r="E159" s="1">
        <v>0</v>
      </c>
      <c r="F159" s="1">
        <v>0</v>
      </c>
      <c r="G159" s="2">
        <f t="shared" si="0"/>
        <v>24066415.809199996</v>
      </c>
      <c r="H159" s="2">
        <f t="shared" si="1"/>
        <v>0.45000000298023224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7415120.4700000007</v>
      </c>
      <c r="D160" s="1">
        <f>'PR-RAS'!E164</f>
        <v>5424462.5500000007</v>
      </c>
      <c r="E160" s="1">
        <v>0</v>
      </c>
      <c r="F160" s="1">
        <v>0</v>
      </c>
      <c r="G160" s="2">
        <f t="shared" si="0"/>
        <v>2903983.2456300003</v>
      </c>
      <c r="H160" s="2">
        <f t="shared" si="1"/>
        <v>0.91999999992549419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848975.82</v>
      </c>
      <c r="D161" s="1">
        <f>'PR-RAS'!E165</f>
        <v>792895.02</v>
      </c>
      <c r="E161" s="1">
        <v>0</v>
      </c>
      <c r="F161" s="1">
        <v>0</v>
      </c>
      <c r="G161" s="2">
        <f t="shared" si="0"/>
        <v>389562.53759999998</v>
      </c>
      <c r="H161" s="2">
        <f t="shared" si="1"/>
        <v>0.20000000006984919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5497320.8499999996</v>
      </c>
      <c r="D162" s="1">
        <f>'PR-RAS'!E166</f>
        <v>4223752.63</v>
      </c>
      <c r="E162" s="1">
        <v>0</v>
      </c>
      <c r="F162" s="1">
        <v>0</v>
      </c>
      <c r="G162" s="2">
        <f t="shared" si="0"/>
        <v>2245117.0037099998</v>
      </c>
      <c r="H162" s="2">
        <f t="shared" si="1"/>
        <v>0.52000000048428774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967528.82</v>
      </c>
      <c r="D163" s="1">
        <f>'PR-RAS'!E167</f>
        <v>323582.86</v>
      </c>
      <c r="E163" s="1">
        <v>0</v>
      </c>
      <c r="F163" s="1">
        <v>0</v>
      </c>
      <c r="G163" s="2">
        <f t="shared" si="0"/>
        <v>261580.51548</v>
      </c>
      <c r="H163" s="2">
        <f t="shared" si="1"/>
        <v>0.32000000006519258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101294.98</v>
      </c>
      <c r="D164" s="1">
        <f>'PR-RAS'!E168</f>
        <v>84232.04</v>
      </c>
      <c r="E164" s="1">
        <v>0</v>
      </c>
      <c r="F164" s="1">
        <v>0</v>
      </c>
      <c r="G164" s="2">
        <f t="shared" si="0"/>
        <v>43970.726780000005</v>
      </c>
      <c r="H164" s="2">
        <f t="shared" si="1"/>
        <v>5.9999999997671694E-2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38442083.910000004</v>
      </c>
      <c r="D165" s="1">
        <f>'PR-RAS'!E169</f>
        <v>13141964.75</v>
      </c>
      <c r="E165" s="1">
        <v>0</v>
      </c>
      <c r="F165" s="1">
        <v>0</v>
      </c>
      <c r="G165" s="2">
        <f t="shared" si="0"/>
        <v>10615066.199240001</v>
      </c>
      <c r="H165" s="2">
        <f t="shared" si="1"/>
        <v>0.33999999612569809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2319195.46</v>
      </c>
      <c r="D166" s="1">
        <f>'PR-RAS'!E170</f>
        <v>1510897.82</v>
      </c>
      <c r="E166" s="1">
        <v>0</v>
      </c>
      <c r="F166" s="1">
        <v>0</v>
      </c>
      <c r="G166" s="2">
        <f t="shared" si="0"/>
        <v>881263.53149999992</v>
      </c>
      <c r="H166" s="2">
        <f t="shared" si="1"/>
        <v>0.63999999989755452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29293556.34</v>
      </c>
      <c r="D167" s="1">
        <f>'PR-RAS'!E171</f>
        <v>7349312.4699999997</v>
      </c>
      <c r="E167" s="1">
        <v>0</v>
      </c>
      <c r="F167" s="1">
        <v>0</v>
      </c>
      <c r="G167" s="2">
        <f t="shared" si="0"/>
        <v>7302702.092480001</v>
      </c>
      <c r="H167" s="2">
        <f t="shared" si="1"/>
        <v>0.80999999959021807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5121819.7</v>
      </c>
      <c r="D168" s="1">
        <f>'PR-RAS'!E172</f>
        <v>3465078.57</v>
      </c>
      <c r="E168" s="1">
        <v>0</v>
      </c>
      <c r="F168" s="1">
        <v>0</v>
      </c>
      <c r="G168" s="2">
        <f t="shared" si="0"/>
        <v>2012680.13228</v>
      </c>
      <c r="H168" s="2">
        <f t="shared" si="1"/>
        <v>0.72999999998137355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996989.36</v>
      </c>
      <c r="D169" s="1">
        <f>'PR-RAS'!E173</f>
        <v>407327.8</v>
      </c>
      <c r="E169" s="1">
        <v>0</v>
      </c>
      <c r="F169" s="1">
        <v>0</v>
      </c>
      <c r="G169" s="2">
        <f t="shared" si="0"/>
        <v>304356.35328000004</v>
      </c>
      <c r="H169" s="2">
        <f t="shared" si="1"/>
        <v>0.55999999999767169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588275.69999999995</v>
      </c>
      <c r="D170" s="1">
        <f>'PR-RAS'!E174</f>
        <v>294374.02</v>
      </c>
      <c r="E170" s="1">
        <v>0</v>
      </c>
      <c r="F170" s="1">
        <v>0</v>
      </c>
      <c r="G170" s="2">
        <f t="shared" si="0"/>
        <v>198917.01206000001</v>
      </c>
      <c r="H170" s="2">
        <f t="shared" si="1"/>
        <v>0.32000000006519258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122247.35</v>
      </c>
      <c r="D172" s="1">
        <f>'PR-RAS'!E176</f>
        <v>114974.07</v>
      </c>
      <c r="E172" s="1">
        <v>0</v>
      </c>
      <c r="F172" s="1">
        <v>0</v>
      </c>
      <c r="G172" s="2">
        <f t="shared" si="0"/>
        <v>60225.428790000005</v>
      </c>
      <c r="H172" s="2">
        <f t="shared" si="1"/>
        <v>0.42000000001280569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23765100.07</v>
      </c>
      <c r="D173" s="1">
        <f>'PR-RAS'!E177</f>
        <v>18802773.77</v>
      </c>
      <c r="E173" s="1">
        <v>0</v>
      </c>
      <c r="F173" s="1">
        <v>0</v>
      </c>
      <c r="G173" s="2">
        <f t="shared" si="0"/>
        <v>10555751.38892</v>
      </c>
      <c r="H173" s="2">
        <f t="shared" si="1"/>
        <v>0.30000000074505806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1757690.4</v>
      </c>
      <c r="D174" s="1">
        <f>'PR-RAS'!E178</f>
        <v>1682094.33</v>
      </c>
      <c r="E174" s="1">
        <v>0</v>
      </c>
      <c r="F174" s="1">
        <v>0</v>
      </c>
      <c r="G174" s="2">
        <f t="shared" si="0"/>
        <v>886085.07738000003</v>
      </c>
      <c r="H174" s="2">
        <f t="shared" si="1"/>
        <v>0.72999999998137355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3274877.87</v>
      </c>
      <c r="D175" s="1">
        <f>'PR-RAS'!E179</f>
        <v>2367497.84</v>
      </c>
      <c r="E175" s="1">
        <v>0</v>
      </c>
      <c r="F175" s="1">
        <v>0</v>
      </c>
      <c r="G175" s="2">
        <f t="shared" si="0"/>
        <v>1393717.9976999999</v>
      </c>
      <c r="H175" s="2">
        <f t="shared" si="1"/>
        <v>0.2900000000372529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567939.24</v>
      </c>
      <c r="D176" s="1">
        <f>'PR-RAS'!E180</f>
        <v>457114.68</v>
      </c>
      <c r="E176" s="1">
        <v>0</v>
      </c>
      <c r="F176" s="1">
        <v>0</v>
      </c>
      <c r="G176" s="2">
        <f t="shared" si="0"/>
        <v>259379.505</v>
      </c>
      <c r="H176" s="2">
        <f t="shared" si="1"/>
        <v>0.55999999999767169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2061390.19</v>
      </c>
      <c r="D177" s="1">
        <f>'PR-RAS'!E181</f>
        <v>1746766.08</v>
      </c>
      <c r="E177" s="1">
        <v>0</v>
      </c>
      <c r="F177" s="1">
        <v>0</v>
      </c>
      <c r="G177" s="2">
        <f t="shared" si="0"/>
        <v>977666.3335999999</v>
      </c>
      <c r="H177" s="2">
        <f t="shared" si="1"/>
        <v>0.27000000001862645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5834602.6600000001</v>
      </c>
      <c r="D178" s="1">
        <f>'PR-RAS'!E182</f>
        <v>7095758.3300000001</v>
      </c>
      <c r="E178" s="1">
        <v>0</v>
      </c>
      <c r="F178" s="1">
        <v>0</v>
      </c>
      <c r="G178" s="2">
        <f t="shared" si="0"/>
        <v>3544623.1196399997</v>
      </c>
      <c r="H178" s="2">
        <f t="shared" si="1"/>
        <v>0.66999999992549419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2203901.37</v>
      </c>
      <c r="D179" s="1">
        <f>'PR-RAS'!E183</f>
        <v>777078.03</v>
      </c>
      <c r="E179" s="1">
        <v>0</v>
      </c>
      <c r="F179" s="1">
        <v>0</v>
      </c>
      <c r="G179" s="2">
        <f t="shared" si="0"/>
        <v>668934.22253999999</v>
      </c>
      <c r="H179" s="2">
        <f t="shared" si="1"/>
        <v>0.40000000013969839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4816907.1399999997</v>
      </c>
      <c r="D180" s="1">
        <f>'PR-RAS'!E184</f>
        <v>2536439.98</v>
      </c>
      <c r="E180" s="1">
        <v>0</v>
      </c>
      <c r="F180" s="1">
        <v>0</v>
      </c>
      <c r="G180" s="2">
        <f t="shared" si="0"/>
        <v>1770271.8908999998</v>
      </c>
      <c r="H180" s="2">
        <f t="shared" si="1"/>
        <v>0.15999999968335032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994068.22</v>
      </c>
      <c r="D181" s="1">
        <f>'PR-RAS'!E185</f>
        <v>397174.47</v>
      </c>
      <c r="E181" s="1">
        <v>0</v>
      </c>
      <c r="F181" s="1">
        <v>0</v>
      </c>
      <c r="G181" s="2">
        <f t="shared" si="0"/>
        <v>321915.08879999997</v>
      </c>
      <c r="H181" s="2">
        <f t="shared" si="1"/>
        <v>0.68999999994412065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2253722.98</v>
      </c>
      <c r="D182" s="1">
        <f>'PR-RAS'!E186</f>
        <v>1742850.03</v>
      </c>
      <c r="E182" s="1">
        <v>0</v>
      </c>
      <c r="F182" s="1">
        <v>0</v>
      </c>
      <c r="G182" s="2">
        <f t="shared" si="0"/>
        <v>1038835.57024</v>
      </c>
      <c r="H182" s="2">
        <f t="shared" si="1"/>
        <v>5.0000000046566129E-2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281866.84000000003</v>
      </c>
      <c r="D183" s="1">
        <f>'PR-RAS'!E187</f>
        <v>204430.91</v>
      </c>
      <c r="E183" s="1">
        <v>0</v>
      </c>
      <c r="F183" s="1">
        <v>0</v>
      </c>
      <c r="G183" s="2">
        <f t="shared" si="0"/>
        <v>125712.61612000001</v>
      </c>
      <c r="H183" s="2">
        <f t="shared" si="1"/>
        <v>0.24999999997089617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3034084.41</v>
      </c>
      <c r="D184" s="1">
        <f>'PR-RAS'!E188</f>
        <v>2116783.87</v>
      </c>
      <c r="E184" s="1">
        <v>0</v>
      </c>
      <c r="F184" s="1">
        <v>0</v>
      </c>
      <c r="G184" s="2">
        <f t="shared" si="0"/>
        <v>1329980.34345</v>
      </c>
      <c r="H184" s="2">
        <f t="shared" si="1"/>
        <v>0.5400000000372529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181400.41</v>
      </c>
      <c r="D185" s="1">
        <f>'PR-RAS'!E189</f>
        <v>172360.87</v>
      </c>
      <c r="E185" s="1">
        <v>0</v>
      </c>
      <c r="F185" s="1">
        <v>0</v>
      </c>
      <c r="G185" s="2">
        <f t="shared" si="0"/>
        <v>96806.475600000005</v>
      </c>
      <c r="H185" s="2">
        <f t="shared" si="1"/>
        <v>0.54000000000814907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366591.49</v>
      </c>
      <c r="D186" s="1">
        <f>'PR-RAS'!E190</f>
        <v>216386.74</v>
      </c>
      <c r="E186" s="1">
        <v>0</v>
      </c>
      <c r="F186" s="1">
        <v>0</v>
      </c>
      <c r="G186" s="2">
        <f t="shared" si="0"/>
        <v>147882.51944999999</v>
      </c>
      <c r="H186" s="2">
        <f t="shared" si="1"/>
        <v>0.75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228030.74</v>
      </c>
      <c r="D187" s="1">
        <f>'PR-RAS'!E191</f>
        <v>219027.81</v>
      </c>
      <c r="E187" s="1">
        <v>0</v>
      </c>
      <c r="F187" s="1">
        <v>0</v>
      </c>
      <c r="G187" s="2">
        <f t="shared" si="0"/>
        <v>123892.06296</v>
      </c>
      <c r="H187" s="2">
        <f t="shared" si="1"/>
        <v>0.45000000001164153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79626.59</v>
      </c>
      <c r="D188" s="1">
        <f>'PR-RAS'!E192</f>
        <v>81251.789999999994</v>
      </c>
      <c r="E188" s="1">
        <v>0</v>
      </c>
      <c r="F188" s="1">
        <v>0</v>
      </c>
      <c r="G188" s="2">
        <f t="shared" si="0"/>
        <v>45278.341789999999</v>
      </c>
      <c r="H188" s="2">
        <f t="shared" si="1"/>
        <v>0.6200000000098953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255929.34</v>
      </c>
      <c r="D189" s="1">
        <f>'PR-RAS'!E193</f>
        <v>148374.14000000001</v>
      </c>
      <c r="E189" s="1">
        <v>0</v>
      </c>
      <c r="F189" s="1">
        <v>0</v>
      </c>
      <c r="G189" s="2">
        <f t="shared" si="0"/>
        <v>103903.39255999999</v>
      </c>
      <c r="H189" s="2">
        <f t="shared" si="1"/>
        <v>0.48000000001047738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120267.21</v>
      </c>
      <c r="D190" s="1">
        <f>'PR-RAS'!E194</f>
        <v>12359.46</v>
      </c>
      <c r="E190" s="1">
        <v>0</v>
      </c>
      <c r="F190" s="1">
        <v>0</v>
      </c>
      <c r="G190" s="2">
        <f t="shared" si="0"/>
        <v>27402.378570000001</v>
      </c>
      <c r="H190" s="2">
        <f t="shared" si="1"/>
        <v>0.67000000000552973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1802238.63</v>
      </c>
      <c r="D191" s="1">
        <f>'PR-RAS'!E195</f>
        <v>1267023.06</v>
      </c>
      <c r="E191" s="1">
        <v>0</v>
      </c>
      <c r="F191" s="1">
        <v>0</v>
      </c>
      <c r="G191" s="2">
        <f t="shared" si="0"/>
        <v>823894.10250000004</v>
      </c>
      <c r="H191" s="2">
        <f t="shared" si="1"/>
        <v>0.43000000016763806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724539.33000000007</v>
      </c>
      <c r="D192" s="1">
        <f>'PR-RAS'!E196</f>
        <v>470465.68000000005</v>
      </c>
      <c r="E192" s="1">
        <v>0</v>
      </c>
      <c r="F192" s="1">
        <v>0</v>
      </c>
      <c r="G192" s="2">
        <f t="shared" si="0"/>
        <v>318104.90179000003</v>
      </c>
      <c r="H192" s="2">
        <f t="shared" si="1"/>
        <v>0.65000000002328306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224890.87000000002</v>
      </c>
      <c r="D198" s="1">
        <f>'PR-RAS'!E202</f>
        <v>285607.45</v>
      </c>
      <c r="E198" s="1">
        <v>0</v>
      </c>
      <c r="F198" s="1">
        <v>0</v>
      </c>
      <c r="G198" s="2">
        <f t="shared" si="0"/>
        <v>156832.83669</v>
      </c>
      <c r="H198" s="2">
        <f t="shared" si="1"/>
        <v>0.57999999998719431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28371.599999999999</v>
      </c>
      <c r="D200" s="1">
        <f>'PR-RAS'!E204</f>
        <v>24247.05</v>
      </c>
      <c r="E200" s="1">
        <v>0</v>
      </c>
      <c r="F200" s="1">
        <v>0</v>
      </c>
      <c r="G200" s="2">
        <f t="shared" si="0"/>
        <v>15296.274300000001</v>
      </c>
      <c r="H200" s="2">
        <f t="shared" si="1"/>
        <v>0.4500000000007276</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164572.17000000001</v>
      </c>
      <c r="D201" s="1">
        <f>'PR-RAS'!E205</f>
        <v>261360.4</v>
      </c>
      <c r="E201" s="1">
        <v>0</v>
      </c>
      <c r="F201" s="1">
        <v>0</v>
      </c>
      <c r="G201" s="2">
        <f t="shared" si="0"/>
        <v>137458.59400000001</v>
      </c>
      <c r="H201" s="2">
        <f t="shared" si="1"/>
        <v>0.57000000000698492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31947.1</v>
      </c>
      <c r="D205" s="1">
        <f>'PR-RAS'!E209</f>
        <v>0</v>
      </c>
      <c r="E205" s="1">
        <v>0</v>
      </c>
      <c r="F205" s="1">
        <v>0</v>
      </c>
      <c r="G205" s="2">
        <f t="shared" si="0"/>
        <v>6517.2083999999995</v>
      </c>
      <c r="H205" s="2">
        <f t="shared" si="1"/>
        <v>9.9999999998544808E-2</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499648.46</v>
      </c>
      <c r="D206" s="1">
        <f>'PR-RAS'!E210</f>
        <v>184858.23</v>
      </c>
      <c r="E206" s="1">
        <v>0</v>
      </c>
      <c r="F206" s="1">
        <v>0</v>
      </c>
      <c r="G206" s="2">
        <f t="shared" si="0"/>
        <v>178219.80859999999</v>
      </c>
      <c r="H206" s="2">
        <f t="shared" si="1"/>
        <v>0.69000000003143214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151361.37</v>
      </c>
      <c r="D207" s="1">
        <f>'PR-RAS'!E211</f>
        <v>168023.83</v>
      </c>
      <c r="E207" s="1">
        <v>0</v>
      </c>
      <c r="F207" s="1">
        <v>0</v>
      </c>
      <c r="G207" s="2">
        <f t="shared" si="0"/>
        <v>100406.26017999998</v>
      </c>
      <c r="H207" s="2">
        <f t="shared" si="1"/>
        <v>0.54000000000814907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1499.59</v>
      </c>
      <c r="D208" s="1">
        <f>'PR-RAS'!E212</f>
        <v>276.57</v>
      </c>
      <c r="E208" s="1">
        <v>0</v>
      </c>
      <c r="F208" s="1">
        <v>0</v>
      </c>
      <c r="G208" s="2">
        <f t="shared" si="0"/>
        <v>424.91510999999997</v>
      </c>
      <c r="H208" s="2">
        <f t="shared" si="1"/>
        <v>0.84000000000008868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346148.09</v>
      </c>
      <c r="D209" s="1">
        <f>'PR-RAS'!E213</f>
        <v>15471.94</v>
      </c>
      <c r="E209" s="1">
        <v>0</v>
      </c>
      <c r="F209" s="1">
        <v>0</v>
      </c>
      <c r="G209" s="2">
        <f t="shared" si="0"/>
        <v>78435.129759999996</v>
      </c>
      <c r="H209" s="2">
        <f t="shared" si="1"/>
        <v>0.15000000002510205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639.41</v>
      </c>
      <c r="D210" s="1">
        <f>'PR-RAS'!E214</f>
        <v>1085.8900000000001</v>
      </c>
      <c r="E210" s="1">
        <v>0</v>
      </c>
      <c r="F210" s="1">
        <v>0</v>
      </c>
      <c r="G210" s="2">
        <f t="shared" si="0"/>
        <v>587.53871000000004</v>
      </c>
      <c r="H210" s="2">
        <f t="shared" si="1"/>
        <v>0.51999999999986812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1095852.18</v>
      </c>
      <c r="D211" s="1">
        <f>'PR-RAS'!E215</f>
        <v>1164745.0900000001</v>
      </c>
      <c r="E211" s="1">
        <v>0</v>
      </c>
      <c r="F211" s="1">
        <v>0</v>
      </c>
      <c r="G211" s="2">
        <f t="shared" si="0"/>
        <v>719321.89560000005</v>
      </c>
      <c r="H211" s="2">
        <f t="shared" si="1"/>
        <v>0.27000000001862645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47362.26</v>
      </c>
      <c r="D212" s="1">
        <f>'PR-RAS'!E216</f>
        <v>189083.01</v>
      </c>
      <c r="E212" s="1">
        <v>0</v>
      </c>
      <c r="F212" s="1">
        <v>0</v>
      </c>
      <c r="G212" s="2">
        <f t="shared" si="0"/>
        <v>89786.467080000002</v>
      </c>
      <c r="H212" s="2">
        <f t="shared" si="1"/>
        <v>0.27000000001135049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47362.26</v>
      </c>
      <c r="D214" s="1">
        <f>'PR-RAS'!E218</f>
        <v>189083.01</v>
      </c>
      <c r="E214" s="1">
        <v>0</v>
      </c>
      <c r="F214" s="1">
        <v>0</v>
      </c>
      <c r="G214" s="2">
        <f t="shared" si="0"/>
        <v>90637.523639999999</v>
      </c>
      <c r="H214" s="2">
        <f t="shared" si="1"/>
        <v>0.27000000001135049</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996279.52</v>
      </c>
      <c r="D215" s="1">
        <f>'PR-RAS'!E219</f>
        <v>955513.88</v>
      </c>
      <c r="E215" s="1">
        <v>0</v>
      </c>
      <c r="F215" s="1">
        <v>0</v>
      </c>
      <c r="G215" s="2">
        <f t="shared" si="0"/>
        <v>622163.75792</v>
      </c>
      <c r="H215" s="2">
        <f t="shared" si="1"/>
        <v>0.59999999997671694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213743.76</v>
      </c>
      <c r="D217" s="1">
        <f>'PR-RAS'!E221</f>
        <v>169115.35</v>
      </c>
      <c r="E217" s="1">
        <v>0</v>
      </c>
      <c r="F217" s="1">
        <v>0</v>
      </c>
      <c r="G217" s="2">
        <f t="shared" si="0"/>
        <v>119226.48335999998</v>
      </c>
      <c r="H217" s="2">
        <f t="shared" si="1"/>
        <v>0.58999999999650754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782535.76</v>
      </c>
      <c r="D218" s="1">
        <f>'PR-RAS'!E222</f>
        <v>786398.53</v>
      </c>
      <c r="E218" s="1">
        <v>0</v>
      </c>
      <c r="F218" s="1">
        <v>0</v>
      </c>
      <c r="G218" s="2">
        <f t="shared" si="0"/>
        <v>511107.22194000008</v>
      </c>
      <c r="H218" s="2">
        <f t="shared" si="1"/>
        <v>0.7099999999627471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52210.400000000001</v>
      </c>
      <c r="D219" s="1">
        <f>'PR-RAS'!E223</f>
        <v>20148.2</v>
      </c>
      <c r="E219" s="1">
        <v>0</v>
      </c>
      <c r="F219" s="1">
        <v>0</v>
      </c>
      <c r="G219" s="2">
        <f t="shared" si="0"/>
        <v>20166.482400000001</v>
      </c>
      <c r="H219" s="2">
        <f t="shared" si="1"/>
        <v>0.60000000000218279</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2205631.4200000004</v>
      </c>
      <c r="D220" s="1">
        <f>'PR-RAS'!E224</f>
        <v>2168150.7000000002</v>
      </c>
      <c r="E220" s="1">
        <v>0</v>
      </c>
      <c r="F220" s="1">
        <v>0</v>
      </c>
      <c r="G220" s="2">
        <f t="shared" si="0"/>
        <v>1432683.28758</v>
      </c>
      <c r="H220" s="2">
        <f t="shared" si="1"/>
        <v>0.72000000020489097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32907.06</v>
      </c>
      <c r="D221" s="1">
        <f>'PR-RAS'!E225</f>
        <v>427412.62</v>
      </c>
      <c r="E221" s="1">
        <v>0</v>
      </c>
      <c r="F221" s="1">
        <v>0</v>
      </c>
      <c r="G221" s="2">
        <f t="shared" si="0"/>
        <v>195301.106</v>
      </c>
      <c r="H221" s="2">
        <f t="shared" si="1"/>
        <v>0.44000000000232831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32907.06</v>
      </c>
      <c r="D222" s="1">
        <f>'PR-RAS'!E226</f>
        <v>427412.62</v>
      </c>
      <c r="E222" s="1">
        <v>0</v>
      </c>
      <c r="F222" s="1">
        <v>0</v>
      </c>
      <c r="G222" s="2">
        <f t="shared" si="0"/>
        <v>196188.8383</v>
      </c>
      <c r="H222" s="2">
        <f t="shared" si="1"/>
        <v>0.44000000000232831</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33059.24</v>
      </c>
      <c r="D224" s="1">
        <f>'PR-RAS'!E228</f>
        <v>46787.46</v>
      </c>
      <c r="E224" s="1">
        <v>0</v>
      </c>
      <c r="F224" s="1">
        <v>0</v>
      </c>
      <c r="G224" s="2">
        <f t="shared" si="0"/>
        <v>28239.417680000002</v>
      </c>
      <c r="H224" s="2">
        <f t="shared" si="1"/>
        <v>0.69999999999708962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33059.24</v>
      </c>
      <c r="D225" s="1">
        <f>'PR-RAS'!E229</f>
        <v>46787.46</v>
      </c>
      <c r="E225" s="1">
        <v>0</v>
      </c>
      <c r="F225" s="1">
        <v>0</v>
      </c>
      <c r="G225" s="2">
        <f t="shared" si="0"/>
        <v>28366.05184</v>
      </c>
      <c r="H225" s="2">
        <f t="shared" si="1"/>
        <v>0.69999999999708962</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1907800.2</v>
      </c>
      <c r="D227" s="1">
        <f>'PR-RAS'!E231</f>
        <v>243107.24000000002</v>
      </c>
      <c r="E227" s="1">
        <v>0</v>
      </c>
      <c r="F227" s="1">
        <v>0</v>
      </c>
      <c r="G227" s="2">
        <f t="shared" si="0"/>
        <v>541047.31768000009</v>
      </c>
      <c r="H227" s="2">
        <f t="shared" si="1"/>
        <v>0.43999999997322448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14895.04</v>
      </c>
      <c r="D228" s="1">
        <f>'PR-RAS'!E232</f>
        <v>8139.35</v>
      </c>
      <c r="E228" s="1">
        <v>0</v>
      </c>
      <c r="F228" s="1">
        <v>0</v>
      </c>
      <c r="G228" s="2">
        <f t="shared" si="0"/>
        <v>7076.4389800000008</v>
      </c>
      <c r="H228" s="2">
        <f t="shared" si="1"/>
        <v>0.39000000000123691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1892905.16</v>
      </c>
      <c r="D229" s="1">
        <f>'PR-RAS'!E233</f>
        <v>234967.89</v>
      </c>
      <c r="E229" s="1">
        <v>0</v>
      </c>
      <c r="F229" s="1">
        <v>0</v>
      </c>
      <c r="G229" s="2">
        <f t="shared" si="0"/>
        <v>538727.73432000005</v>
      </c>
      <c r="H229" s="2">
        <f t="shared" si="1"/>
        <v>0.26999999990221113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160414.22</v>
      </c>
      <c r="D232" s="1">
        <f>'PR-RAS'!E236</f>
        <v>1409493.17</v>
      </c>
      <c r="E232" s="1">
        <v>0</v>
      </c>
      <c r="F232" s="1">
        <v>0</v>
      </c>
      <c r="G232" s="2">
        <f t="shared" si="0"/>
        <v>688241.52936000004</v>
      </c>
      <c r="H232" s="2">
        <f t="shared" si="1"/>
        <v>0.38999999992665835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144108.22</v>
      </c>
      <c r="D233" s="1">
        <f>'PR-RAS'!E237</f>
        <v>193614.97</v>
      </c>
      <c r="E233" s="1">
        <v>0</v>
      </c>
      <c r="F233" s="1">
        <v>0</v>
      </c>
      <c r="G233" s="2">
        <f t="shared" si="0"/>
        <v>123270.45312000002</v>
      </c>
      <c r="H233" s="2">
        <f t="shared" si="1"/>
        <v>0.25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16306</v>
      </c>
      <c r="D234" s="1">
        <f>'PR-RAS'!E238</f>
        <v>1215878.2</v>
      </c>
      <c r="E234" s="1">
        <v>0</v>
      </c>
      <c r="F234" s="1">
        <v>0</v>
      </c>
      <c r="G234" s="2">
        <f t="shared" si="0"/>
        <v>570398.5392</v>
      </c>
      <c r="H234" s="2">
        <f t="shared" si="1"/>
        <v>0.19999999995343387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71450.7</v>
      </c>
      <c r="D240" s="1">
        <f>'PR-RAS'!E244</f>
        <v>41350.21</v>
      </c>
      <c r="E240" s="1">
        <v>0</v>
      </c>
      <c r="F240" s="1">
        <v>0</v>
      </c>
      <c r="G240" s="2">
        <f t="shared" si="0"/>
        <v>36842.117679999996</v>
      </c>
      <c r="H240" s="2">
        <f t="shared" si="1"/>
        <v>0.51000000000203727</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71450.7</v>
      </c>
      <c r="D241" s="1">
        <f>'PR-RAS'!E245</f>
        <v>41350.21</v>
      </c>
      <c r="E241" s="1">
        <v>0</v>
      </c>
      <c r="F241" s="1">
        <v>0</v>
      </c>
      <c r="G241" s="2">
        <f t="shared" si="0"/>
        <v>36996.268799999998</v>
      </c>
      <c r="H241" s="2">
        <f t="shared" si="1"/>
        <v>0.51000000000203727</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5357281.24</v>
      </c>
      <c r="D248" s="1">
        <f>'PR-RAS'!E252</f>
        <v>5461669.2599999998</v>
      </c>
      <c r="E248" s="1">
        <v>0</v>
      </c>
      <c r="F248" s="1">
        <v>0</v>
      </c>
      <c r="G248" s="2">
        <f t="shared" si="0"/>
        <v>4021313.08072</v>
      </c>
      <c r="H248" s="2">
        <f t="shared" si="1"/>
        <v>0.5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5357281.24</v>
      </c>
      <c r="D255" s="1">
        <f>'PR-RAS'!E259</f>
        <v>5461669.2599999998</v>
      </c>
      <c r="E255" s="1">
        <v>0</v>
      </c>
      <c r="F255" s="1">
        <v>0</v>
      </c>
      <c r="G255" s="2">
        <f t="shared" si="0"/>
        <v>4135277.4190400001</v>
      </c>
      <c r="H255" s="2">
        <f t="shared" si="1"/>
        <v>0.5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507593.91</v>
      </c>
      <c r="D256" s="1">
        <f>'PR-RAS'!E260</f>
        <v>498844.48</v>
      </c>
      <c r="E256" s="1">
        <v>0</v>
      </c>
      <c r="F256" s="1">
        <v>0</v>
      </c>
      <c r="G256" s="2">
        <f t="shared" si="0"/>
        <v>383847.13184999995</v>
      </c>
      <c r="H256" s="2">
        <f t="shared" si="1"/>
        <v>0.57000000000698492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4849687.33</v>
      </c>
      <c r="D257" s="1">
        <f>'PR-RAS'!E261</f>
        <v>4962824.78</v>
      </c>
      <c r="E257" s="1">
        <v>0</v>
      </c>
      <c r="F257" s="1">
        <v>0</v>
      </c>
      <c r="G257" s="2">
        <f t="shared" si="0"/>
        <v>3782486.2438400001</v>
      </c>
      <c r="H257" s="2">
        <f t="shared" si="1"/>
        <v>0.54999999981373549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1619445</v>
      </c>
      <c r="D259" s="1">
        <f>'PR-RAS'!E263</f>
        <v>2063583.7800000003</v>
      </c>
      <c r="E259" s="1">
        <v>0</v>
      </c>
      <c r="F259" s="1">
        <v>0</v>
      </c>
      <c r="G259" s="2">
        <f t="shared" si="0"/>
        <v>1482626.0404800002</v>
      </c>
      <c r="H259" s="2">
        <f t="shared" si="1"/>
        <v>0.21999999973922968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1577463.71</v>
      </c>
      <c r="D260" s="1">
        <f>'PR-RAS'!E264</f>
        <v>1741820.6800000002</v>
      </c>
      <c r="E260" s="1">
        <v>0</v>
      </c>
      <c r="F260" s="1">
        <v>0</v>
      </c>
      <c r="G260" s="2">
        <f t="shared" si="0"/>
        <v>1310826.21313</v>
      </c>
      <c r="H260" s="2">
        <f t="shared" si="1"/>
        <v>0.60999999986961484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1440793.14</v>
      </c>
      <c r="D261" s="1">
        <f>'PR-RAS'!E265</f>
        <v>1651606.36</v>
      </c>
      <c r="E261" s="1">
        <v>0</v>
      </c>
      <c r="F261" s="1">
        <v>0</v>
      </c>
      <c r="G261" s="2">
        <f t="shared" si="0"/>
        <v>1233441.5236000002</v>
      </c>
      <c r="H261" s="2">
        <f t="shared" si="1"/>
        <v>0.5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29851.81</v>
      </c>
      <c r="D262" s="1">
        <f>'PR-RAS'!E266</f>
        <v>22971.71</v>
      </c>
      <c r="E262" s="1">
        <v>0</v>
      </c>
      <c r="F262" s="1">
        <v>0</v>
      </c>
      <c r="G262" s="2">
        <f t="shared" si="0"/>
        <v>19782.55503</v>
      </c>
      <c r="H262" s="2">
        <f t="shared" si="1"/>
        <v>0.47999999999956344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106818.76</v>
      </c>
      <c r="D263" s="1">
        <f>'PR-RAS'!E267</f>
        <v>67242.61</v>
      </c>
      <c r="E263" s="1">
        <v>0</v>
      </c>
      <c r="F263" s="1">
        <v>0</v>
      </c>
      <c r="G263" s="2">
        <f t="shared" si="0"/>
        <v>63221.642759999995</v>
      </c>
      <c r="H263" s="2">
        <f t="shared" si="1"/>
        <v>0.63000000000465661</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16874.810000000001</v>
      </c>
      <c r="D264" s="1">
        <f>'PR-RAS'!E268</f>
        <v>320000</v>
      </c>
      <c r="E264" s="1">
        <v>0</v>
      </c>
      <c r="F264" s="1">
        <v>0</v>
      </c>
      <c r="G264" s="2">
        <f t="shared" si="0"/>
        <v>172758.07503000004</v>
      </c>
      <c r="H264" s="2">
        <f t="shared" si="1"/>
        <v>0.18999999999869033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16874.810000000001</v>
      </c>
      <c r="D265" s="1">
        <f>'PR-RAS'!E269</f>
        <v>320000</v>
      </c>
      <c r="E265" s="1">
        <v>0</v>
      </c>
      <c r="F265" s="1">
        <v>0</v>
      </c>
      <c r="G265" s="2">
        <f t="shared" ref="G265:G521" si="8">(B265/1000)*(C265*1+D265*2)</f>
        <v>173414.94984000002</v>
      </c>
      <c r="H265" s="2">
        <f t="shared" ref="H265:H521" si="9">ABS(C265-ROUND(C265,0))+ABS(D265-ROUND(D265,0))</f>
        <v>0.18999999999869033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25106.48</v>
      </c>
      <c r="D269" s="1">
        <f>'PR-RAS'!E273</f>
        <v>1763.1</v>
      </c>
      <c r="E269" s="1">
        <v>0</v>
      </c>
      <c r="F269" s="1">
        <v>0</v>
      </c>
      <c r="G269" s="2">
        <f t="shared" si="8"/>
        <v>7673.5582400000003</v>
      </c>
      <c r="H269" s="2">
        <f t="shared" si="9"/>
        <v>0.57999999999947249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24136.48</v>
      </c>
      <c r="D270" s="1">
        <f>'PR-RAS'!E274</f>
        <v>1373.1</v>
      </c>
      <c r="E270" s="1">
        <v>0</v>
      </c>
      <c r="F270" s="1">
        <v>0</v>
      </c>
      <c r="G270" s="2">
        <f t="shared" si="8"/>
        <v>7231.4409200000009</v>
      </c>
      <c r="H270" s="2">
        <f t="shared" si="9"/>
        <v>0.57999999999947249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970</v>
      </c>
      <c r="D274" s="1">
        <f>'PR-RAS'!E278</f>
        <v>390</v>
      </c>
      <c r="E274" s="1">
        <v>0</v>
      </c>
      <c r="F274" s="1">
        <v>0</v>
      </c>
      <c r="G274" s="2">
        <f t="shared" si="8"/>
        <v>477.75000000000006</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3372.11</v>
      </c>
      <c r="D281" s="1">
        <f>'PR-RAS'!E285</f>
        <v>5150.1000000000004</v>
      </c>
      <c r="E281" s="1">
        <v>0</v>
      </c>
      <c r="F281" s="1">
        <v>0</v>
      </c>
      <c r="G281" s="2">
        <f t="shared" si="8"/>
        <v>3828.2468000000008</v>
      </c>
      <c r="H281" s="2">
        <f t="shared" si="9"/>
        <v>0.21000000000049113</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4756.1899999999996</v>
      </c>
      <c r="D282" s="1">
        <f>'PR-RAS'!E286</f>
        <v>5150.1000000000004</v>
      </c>
      <c r="E282" s="1">
        <v>0</v>
      </c>
      <c r="F282" s="1">
        <v>0</v>
      </c>
      <c r="G282" s="2">
        <f t="shared" si="8"/>
        <v>4230.8455899999999</v>
      </c>
      <c r="H282" s="2">
        <f t="shared" si="9"/>
        <v>0.28999999999996362</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1384.0799999999995</v>
      </c>
      <c r="D283" s="1">
        <f>'PR-RAS'!E287</f>
        <v>0</v>
      </c>
      <c r="E283" s="1">
        <v>0</v>
      </c>
      <c r="F283" s="1">
        <v>0</v>
      </c>
      <c r="G283" s="2">
        <f t="shared" si="8"/>
        <v>390.31055999999984</v>
      </c>
      <c r="H283" s="2">
        <f t="shared" si="9"/>
        <v>7.9999999999472493E-2</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227416905.60999998</v>
      </c>
      <c r="D285" s="1">
        <f>'PR-RAS'!E289</f>
        <v>169822683.32999998</v>
      </c>
      <c r="E285" s="1">
        <v>0</v>
      </c>
      <c r="F285" s="1">
        <v>0</v>
      </c>
      <c r="G285" s="2">
        <f t="shared" si="8"/>
        <v>161045685.32467997</v>
      </c>
      <c r="H285" s="2">
        <f t="shared" si="9"/>
        <v>0.7199999988079071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34758482.540000021</v>
      </c>
      <c r="D286" s="1">
        <f>'PR-RAS'!E290</f>
        <v>22454622.070000023</v>
      </c>
      <c r="E286" s="1">
        <v>0</v>
      </c>
      <c r="F286" s="1">
        <v>0</v>
      </c>
      <c r="G286" s="2">
        <f t="shared" si="8"/>
        <v>22705302.103800017</v>
      </c>
      <c r="H286" s="2">
        <f t="shared" si="9"/>
        <v>0.5300000011920929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17290186.34</v>
      </c>
      <c r="E288" s="1">
        <v>0</v>
      </c>
      <c r="F288" s="1">
        <v>0</v>
      </c>
      <c r="G288" s="2">
        <f t="shared" si="8"/>
        <v>9924566.9591599982</v>
      </c>
      <c r="H288" s="2">
        <f t="shared" si="9"/>
        <v>0.33999999985098839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42405094.140000001</v>
      </c>
      <c r="D289" s="1">
        <f>'PR-RAS'!E293</f>
        <v>0</v>
      </c>
      <c r="E289" s="1">
        <v>0</v>
      </c>
      <c r="F289" s="1">
        <v>0</v>
      </c>
      <c r="G289" s="2">
        <f t="shared" si="8"/>
        <v>12212667.112319998</v>
      </c>
      <c r="H289" s="2">
        <f t="shared" si="9"/>
        <v>0.14000000059604645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8170627.9000000004</v>
      </c>
      <c r="D290" s="1">
        <f>'PR-RAS'!E294</f>
        <v>5190643.79</v>
      </c>
      <c r="E290" s="1">
        <v>0</v>
      </c>
      <c r="F290" s="1">
        <v>0</v>
      </c>
      <c r="G290" s="2">
        <f t="shared" si="8"/>
        <v>5361503.5737199998</v>
      </c>
      <c r="H290" s="2">
        <f t="shared" si="9"/>
        <v>0.30999999959021807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1596416.84</v>
      </c>
      <c r="D291" s="1">
        <f>'PR-RAS'!E295</f>
        <v>1406024.53</v>
      </c>
      <c r="E291" s="1">
        <v>0</v>
      </c>
      <c r="F291" s="1">
        <v>0</v>
      </c>
      <c r="G291" s="2">
        <f t="shared" si="8"/>
        <v>1278455.111</v>
      </c>
      <c r="H291" s="2">
        <f t="shared" si="9"/>
        <v>0.62999999988824129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4695975.53</v>
      </c>
      <c r="D292" s="1">
        <f>'PR-RAS'!E296</f>
        <v>3890044.42</v>
      </c>
      <c r="E292" s="1">
        <v>0</v>
      </c>
      <c r="F292" s="1">
        <v>0</v>
      </c>
      <c r="G292" s="2">
        <f t="shared" si="8"/>
        <v>3630534.7316700001</v>
      </c>
      <c r="H292" s="2">
        <f t="shared" si="9"/>
        <v>0.88999999966472387</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38812.15</v>
      </c>
      <c r="D293" s="1">
        <f>'PR-RAS'!E298</f>
        <v>85042.859999999986</v>
      </c>
      <c r="E293" s="1">
        <v>0</v>
      </c>
      <c r="F293" s="1">
        <v>0</v>
      </c>
      <c r="G293" s="2">
        <f t="shared" si="8"/>
        <v>60998.178039999984</v>
      </c>
      <c r="H293" s="2">
        <f t="shared" si="9"/>
        <v>0.29000000001542503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199.24</v>
      </c>
      <c r="D294" s="1">
        <f>'PR-RAS'!E299</f>
        <v>9030.76</v>
      </c>
      <c r="E294" s="1">
        <v>0</v>
      </c>
      <c r="F294" s="1">
        <v>0</v>
      </c>
      <c r="G294" s="2">
        <f t="shared" si="8"/>
        <v>5350.4026800000001</v>
      </c>
      <c r="H294" s="2">
        <f t="shared" si="9"/>
        <v>0.47999999999979082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199.24</v>
      </c>
      <c r="D295" s="1">
        <f>'PR-RAS'!E300</f>
        <v>9030.76</v>
      </c>
      <c r="E295" s="1">
        <v>0</v>
      </c>
      <c r="F295" s="1">
        <v>0</v>
      </c>
      <c r="G295" s="2">
        <f t="shared" si="8"/>
        <v>5368.6634400000003</v>
      </c>
      <c r="H295" s="2">
        <f t="shared" si="9"/>
        <v>0.47999999999979082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199.24</v>
      </c>
      <c r="D296" s="1">
        <f>'PR-RAS'!E301</f>
        <v>9030.76</v>
      </c>
      <c r="E296" s="1">
        <v>0</v>
      </c>
      <c r="F296" s="1">
        <v>0</v>
      </c>
      <c r="G296" s="2">
        <f t="shared" si="8"/>
        <v>5386.9242000000004</v>
      </c>
      <c r="H296" s="2">
        <f t="shared" si="9"/>
        <v>0.47999999999979082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38612.910000000003</v>
      </c>
      <c r="D306" s="1">
        <f>'PR-RAS'!E311</f>
        <v>76012.099999999991</v>
      </c>
      <c r="E306" s="1">
        <v>0</v>
      </c>
      <c r="F306" s="1">
        <v>0</v>
      </c>
      <c r="G306" s="2">
        <f t="shared" si="8"/>
        <v>58144.318549999996</v>
      </c>
      <c r="H306" s="2">
        <f t="shared" si="9"/>
        <v>0.18999999998777639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9346.1200000000008</v>
      </c>
      <c r="D307" s="1">
        <f>'PR-RAS'!E312</f>
        <v>4146.07</v>
      </c>
      <c r="E307" s="1">
        <v>0</v>
      </c>
      <c r="F307" s="1">
        <v>0</v>
      </c>
      <c r="G307" s="2">
        <f t="shared" si="8"/>
        <v>5397.3075600000002</v>
      </c>
      <c r="H307" s="2">
        <f t="shared" si="9"/>
        <v>0.19000000000050932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9346.1200000000008</v>
      </c>
      <c r="D308" s="1">
        <f>'PR-RAS'!E313</f>
        <v>4146.07</v>
      </c>
      <c r="E308" s="1">
        <v>0</v>
      </c>
      <c r="F308" s="1">
        <v>0</v>
      </c>
      <c r="G308" s="2">
        <f t="shared" si="8"/>
        <v>5414.9458200000008</v>
      </c>
      <c r="H308" s="2">
        <f t="shared" si="9"/>
        <v>0.19000000000050932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13320.45</v>
      </c>
      <c r="D312" s="1">
        <f>'PR-RAS'!E317</f>
        <v>3332.33</v>
      </c>
      <c r="E312" s="1">
        <v>0</v>
      </c>
      <c r="F312" s="1">
        <v>0</v>
      </c>
      <c r="G312" s="2">
        <f t="shared" si="8"/>
        <v>6215.3692099999998</v>
      </c>
      <c r="H312" s="2">
        <f t="shared" si="9"/>
        <v>0.78000000000065484</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1774.36</v>
      </c>
      <c r="D313" s="1">
        <f>'PR-RAS'!E318</f>
        <v>600</v>
      </c>
      <c r="E313" s="1">
        <v>0</v>
      </c>
      <c r="F313" s="1">
        <v>0</v>
      </c>
      <c r="G313" s="2">
        <f t="shared" si="8"/>
        <v>928.00031999999987</v>
      </c>
      <c r="H313" s="2">
        <f t="shared" si="9"/>
        <v>0.35999999999989996</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120.28</v>
      </c>
      <c r="D314" s="1">
        <f>'PR-RAS'!E319</f>
        <v>0</v>
      </c>
      <c r="E314" s="1">
        <v>0</v>
      </c>
      <c r="F314" s="1">
        <v>0</v>
      </c>
      <c r="G314" s="2">
        <f t="shared" si="8"/>
        <v>37.647640000000003</v>
      </c>
      <c r="H314" s="2">
        <f t="shared" si="9"/>
        <v>0.28000000000000114</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5474.81</v>
      </c>
      <c r="D315" s="1">
        <f>'PR-RAS'!E320</f>
        <v>0</v>
      </c>
      <c r="E315" s="1">
        <v>0</v>
      </c>
      <c r="F315" s="1">
        <v>0</v>
      </c>
      <c r="G315" s="2">
        <f t="shared" si="8"/>
        <v>1719.0903400000002</v>
      </c>
      <c r="H315" s="2">
        <f t="shared" si="9"/>
        <v>0.18999999999959982</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250</v>
      </c>
      <c r="E317" s="1">
        <v>0</v>
      </c>
      <c r="F317" s="1">
        <v>0</v>
      </c>
      <c r="G317" s="2">
        <f t="shared" si="8"/>
        <v>158</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5951</v>
      </c>
      <c r="D319" s="1">
        <f>'PR-RAS'!E324</f>
        <v>2482.33</v>
      </c>
      <c r="E319" s="1">
        <v>0</v>
      </c>
      <c r="F319" s="1">
        <v>0</v>
      </c>
      <c r="G319" s="2">
        <f t="shared" si="8"/>
        <v>3471.1798800000001</v>
      </c>
      <c r="H319" s="2">
        <f t="shared" si="9"/>
        <v>0.32999999999992724</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6006.25</v>
      </c>
      <c r="D321" s="1">
        <f>'PR-RAS'!E326</f>
        <v>67064</v>
      </c>
      <c r="E321" s="1">
        <v>0</v>
      </c>
      <c r="F321" s="1">
        <v>0</v>
      </c>
      <c r="G321" s="2">
        <f t="shared" si="8"/>
        <v>44842.96</v>
      </c>
      <c r="H321" s="2">
        <f t="shared" si="9"/>
        <v>0.25</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6006.25</v>
      </c>
      <c r="D322" s="1">
        <f>'PR-RAS'!E327</f>
        <v>67064</v>
      </c>
      <c r="E322" s="1">
        <v>0</v>
      </c>
      <c r="F322" s="1">
        <v>0</v>
      </c>
      <c r="G322" s="2">
        <f t="shared" si="8"/>
        <v>44983.094250000002</v>
      </c>
      <c r="H322" s="2">
        <f t="shared" si="9"/>
        <v>0.25</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9940.09</v>
      </c>
      <c r="D331" s="1">
        <f>'PR-RAS'!E336</f>
        <v>1469.7</v>
      </c>
      <c r="E331" s="1">
        <v>0</v>
      </c>
      <c r="F331" s="1">
        <v>0</v>
      </c>
      <c r="G331" s="2">
        <f t="shared" si="8"/>
        <v>4250.2317000000003</v>
      </c>
      <c r="H331" s="2">
        <f t="shared" si="9"/>
        <v>0.39000000000010004</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9940.09</v>
      </c>
      <c r="D333" s="1">
        <f>'PR-RAS'!E338</f>
        <v>1469.7</v>
      </c>
      <c r="E333" s="1">
        <v>0</v>
      </c>
      <c r="F333" s="1">
        <v>0</v>
      </c>
      <c r="G333" s="2">
        <f t="shared" si="8"/>
        <v>4275.9906799999999</v>
      </c>
      <c r="H333" s="2">
        <f t="shared" si="9"/>
        <v>0.39000000000010004</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28110543.490000002</v>
      </c>
      <c r="D345" s="1">
        <f>'PR-RAS'!E350</f>
        <v>14854316.960000003</v>
      </c>
      <c r="E345" s="1">
        <v>0</v>
      </c>
      <c r="F345" s="1">
        <v>0</v>
      </c>
      <c r="G345" s="2">
        <f t="shared" si="8"/>
        <v>19889797.029040001</v>
      </c>
      <c r="H345" s="2">
        <f t="shared" si="9"/>
        <v>0.52999999932944775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4139381.78</v>
      </c>
      <c r="D346" s="1">
        <f>'PR-RAS'!E351</f>
        <v>6084471.9000000004</v>
      </c>
      <c r="E346" s="1">
        <v>0</v>
      </c>
      <c r="F346" s="1">
        <v>0</v>
      </c>
      <c r="G346" s="2">
        <f t="shared" si="8"/>
        <v>5626372.3251</v>
      </c>
      <c r="H346" s="2">
        <f t="shared" si="9"/>
        <v>0.31999999983236194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67880.820000000007</v>
      </c>
      <c r="D347" s="1">
        <f>'PR-RAS'!E352</f>
        <v>82547.19</v>
      </c>
      <c r="E347" s="1">
        <v>0</v>
      </c>
      <c r="F347" s="1">
        <v>0</v>
      </c>
      <c r="G347" s="2">
        <f t="shared" si="8"/>
        <v>80609.419200000004</v>
      </c>
      <c r="H347" s="2">
        <f t="shared" si="9"/>
        <v>0.36999999999534339</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67880.820000000007</v>
      </c>
      <c r="D348" s="1">
        <f>'PR-RAS'!E353</f>
        <v>82547.19</v>
      </c>
      <c r="E348" s="1">
        <v>0</v>
      </c>
      <c r="F348" s="1">
        <v>0</v>
      </c>
      <c r="G348" s="2">
        <f t="shared" si="8"/>
        <v>80842.394400000005</v>
      </c>
      <c r="H348" s="2">
        <f t="shared" si="9"/>
        <v>0.36999999999534339</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4071500.96</v>
      </c>
      <c r="D351" s="1">
        <f>'PR-RAS'!E356</f>
        <v>6001924.71</v>
      </c>
      <c r="E351" s="1">
        <v>0</v>
      </c>
      <c r="F351" s="1">
        <v>0</v>
      </c>
      <c r="G351" s="2">
        <f t="shared" si="8"/>
        <v>5626372.6329999994</v>
      </c>
      <c r="H351" s="2">
        <f t="shared" si="9"/>
        <v>0.33000000007450581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63289.86</v>
      </c>
      <c r="D354" s="1">
        <f>'PR-RAS'!E359</f>
        <v>18924.099999999999</v>
      </c>
      <c r="E354" s="1">
        <v>0</v>
      </c>
      <c r="F354" s="1">
        <v>0</v>
      </c>
      <c r="G354" s="2">
        <f t="shared" si="8"/>
        <v>35701.735179999996</v>
      </c>
      <c r="H354" s="2">
        <f t="shared" si="9"/>
        <v>0.23999999999796273</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4008211.1</v>
      </c>
      <c r="D355" s="1">
        <f>'PR-RAS'!E360</f>
        <v>5982706.9400000004</v>
      </c>
      <c r="E355" s="1">
        <v>0</v>
      </c>
      <c r="F355" s="1">
        <v>0</v>
      </c>
      <c r="G355" s="2">
        <f t="shared" si="8"/>
        <v>5654663.2429200001</v>
      </c>
      <c r="H355" s="2">
        <f t="shared" si="9"/>
        <v>0.15999999968335032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293.67</v>
      </c>
      <c r="E357" s="1">
        <v>0</v>
      </c>
      <c r="F357" s="1">
        <v>0</v>
      </c>
      <c r="G357" s="2">
        <f t="shared" si="8"/>
        <v>209.09304</v>
      </c>
      <c r="H357" s="2">
        <f t="shared" si="9"/>
        <v>0.32999999999998408</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18208365.690000001</v>
      </c>
      <c r="D358" s="1">
        <f>'PR-RAS'!E363</f>
        <v>5815867.0000000009</v>
      </c>
      <c r="E358" s="1">
        <v>0</v>
      </c>
      <c r="F358" s="1">
        <v>0</v>
      </c>
      <c r="G358" s="2">
        <f t="shared" si="8"/>
        <v>10652915.589330001</v>
      </c>
      <c r="H358" s="2">
        <f t="shared" si="9"/>
        <v>0.30999999959021807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1806793.9300000002</v>
      </c>
      <c r="D359" s="1">
        <f>'PR-RAS'!E364</f>
        <v>642092.49</v>
      </c>
      <c r="E359" s="1">
        <v>0</v>
      </c>
      <c r="F359" s="1">
        <v>0</v>
      </c>
      <c r="G359" s="2">
        <f t="shared" si="8"/>
        <v>1106570.4497799999</v>
      </c>
      <c r="H359" s="2">
        <f t="shared" si="9"/>
        <v>0.55999999982304871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1657331.61</v>
      </c>
      <c r="D361" s="1">
        <f>'PR-RAS'!E366</f>
        <v>393485.03</v>
      </c>
      <c r="E361" s="1">
        <v>0</v>
      </c>
      <c r="F361" s="1">
        <v>0</v>
      </c>
      <c r="G361" s="2">
        <f t="shared" si="8"/>
        <v>879948.60119999992</v>
      </c>
      <c r="H361" s="2">
        <f t="shared" si="9"/>
        <v>0.41999999992549419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123443.52</v>
      </c>
      <c r="D362" s="1">
        <f>'PR-RAS'!E367</f>
        <v>0</v>
      </c>
      <c r="E362" s="1">
        <v>0</v>
      </c>
      <c r="F362" s="1">
        <v>0</v>
      </c>
      <c r="G362" s="2">
        <f t="shared" si="8"/>
        <v>44563.110719999997</v>
      </c>
      <c r="H362" s="2">
        <f t="shared" si="9"/>
        <v>0.47999999999592546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26018.799999999999</v>
      </c>
      <c r="D363" s="1">
        <f>'PR-RAS'!E368</f>
        <v>248607.46</v>
      </c>
      <c r="E363" s="1">
        <v>0</v>
      </c>
      <c r="F363" s="1">
        <v>0</v>
      </c>
      <c r="G363" s="2">
        <f t="shared" si="8"/>
        <v>189410.60663999998</v>
      </c>
      <c r="H363" s="2">
        <f t="shared" si="9"/>
        <v>0.65999999999257852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15025249.640000001</v>
      </c>
      <c r="D364" s="1">
        <f>'PR-RAS'!E369</f>
        <v>4419189.75</v>
      </c>
      <c r="E364" s="1">
        <v>0</v>
      </c>
      <c r="F364" s="1">
        <v>0</v>
      </c>
      <c r="G364" s="2">
        <f t="shared" si="8"/>
        <v>8662497.3778200001</v>
      </c>
      <c r="H364" s="2">
        <f t="shared" si="9"/>
        <v>0.60999999940395355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3830844.16</v>
      </c>
      <c r="D365" s="1">
        <f>'PR-RAS'!E370</f>
        <v>1815293.5</v>
      </c>
      <c r="E365" s="1">
        <v>0</v>
      </c>
      <c r="F365" s="1">
        <v>0</v>
      </c>
      <c r="G365" s="2">
        <f t="shared" si="8"/>
        <v>2715960.9422399998</v>
      </c>
      <c r="H365" s="2">
        <f t="shared" si="9"/>
        <v>0.66000000014901161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99344.81</v>
      </c>
      <c r="D366" s="1">
        <f>'PR-RAS'!E371</f>
        <v>127102.51</v>
      </c>
      <c r="E366" s="1">
        <v>0</v>
      </c>
      <c r="F366" s="1">
        <v>0</v>
      </c>
      <c r="G366" s="2">
        <f t="shared" si="8"/>
        <v>129045.68794999998</v>
      </c>
      <c r="H366" s="2">
        <f t="shared" si="9"/>
        <v>0.680000000007567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474647.46</v>
      </c>
      <c r="D367" s="1">
        <f>'PR-RAS'!E372</f>
        <v>113231.19</v>
      </c>
      <c r="E367" s="1">
        <v>0</v>
      </c>
      <c r="F367" s="1">
        <v>0</v>
      </c>
      <c r="G367" s="2">
        <f t="shared" si="8"/>
        <v>256606.20144000003</v>
      </c>
      <c r="H367" s="2">
        <f t="shared" si="9"/>
        <v>0.65000000002328306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7662555.6299999999</v>
      </c>
      <c r="D368" s="1">
        <f>'PR-RAS'!E373</f>
        <v>1217015.46</v>
      </c>
      <c r="E368" s="1">
        <v>0</v>
      </c>
      <c r="F368" s="1">
        <v>0</v>
      </c>
      <c r="G368" s="2">
        <f t="shared" si="8"/>
        <v>3705447.2638500002</v>
      </c>
      <c r="H368" s="2">
        <f t="shared" si="9"/>
        <v>0.83000000007450581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177450.13</v>
      </c>
      <c r="D369" s="1">
        <f>'PR-RAS'!E374</f>
        <v>3889.2</v>
      </c>
      <c r="E369" s="1">
        <v>0</v>
      </c>
      <c r="F369" s="1">
        <v>0</v>
      </c>
      <c r="G369" s="2">
        <f t="shared" si="8"/>
        <v>68164.099040000001</v>
      </c>
      <c r="H369" s="2">
        <f t="shared" si="9"/>
        <v>0.33000000000447471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117107.02</v>
      </c>
      <c r="D370" s="1">
        <f>'PR-RAS'!E375</f>
        <v>92730.44</v>
      </c>
      <c r="E370" s="1">
        <v>0</v>
      </c>
      <c r="F370" s="1">
        <v>0</v>
      </c>
      <c r="G370" s="2">
        <f t="shared" si="8"/>
        <v>111647.55510000001</v>
      </c>
      <c r="H370" s="2">
        <f t="shared" si="9"/>
        <v>0.46000000000640284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2663300.4300000002</v>
      </c>
      <c r="D371" s="1">
        <f>'PR-RAS'!E376</f>
        <v>1049927.45</v>
      </c>
      <c r="E371" s="1">
        <v>0</v>
      </c>
      <c r="F371" s="1">
        <v>0</v>
      </c>
      <c r="G371" s="2">
        <f t="shared" si="8"/>
        <v>1762367.4720999999</v>
      </c>
      <c r="H371" s="2">
        <f t="shared" si="9"/>
        <v>0.88000000012107193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693552.04</v>
      </c>
      <c r="D373" s="1">
        <f>'PR-RAS'!E378</f>
        <v>377732.73</v>
      </c>
      <c r="E373" s="1">
        <v>0</v>
      </c>
      <c r="F373" s="1">
        <v>0</v>
      </c>
      <c r="G373" s="2">
        <f t="shared" si="8"/>
        <v>539034.51</v>
      </c>
      <c r="H373" s="2">
        <f t="shared" si="9"/>
        <v>0.31000000005587935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693552.04</v>
      </c>
      <c r="D374" s="1">
        <f>'PR-RAS'!E379</f>
        <v>377732.73</v>
      </c>
      <c r="E374" s="1">
        <v>0</v>
      </c>
      <c r="F374" s="1">
        <v>0</v>
      </c>
      <c r="G374" s="2">
        <f t="shared" si="8"/>
        <v>540483.52749999997</v>
      </c>
      <c r="H374" s="2">
        <f t="shared" si="9"/>
        <v>0.31000000005587935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285260.42</v>
      </c>
      <c r="D378" s="1">
        <f>'PR-RAS'!E383</f>
        <v>342694.40000000002</v>
      </c>
      <c r="E378" s="1">
        <v>0</v>
      </c>
      <c r="F378" s="1">
        <v>0</v>
      </c>
      <c r="G378" s="2">
        <f t="shared" si="8"/>
        <v>365934.75594</v>
      </c>
      <c r="H378" s="2">
        <f t="shared" si="9"/>
        <v>0.82000000000698492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277589.76000000001</v>
      </c>
      <c r="D379" s="1">
        <f>'PR-RAS'!E384</f>
        <v>307694.40000000002</v>
      </c>
      <c r="E379" s="1">
        <v>0</v>
      </c>
      <c r="F379" s="1">
        <v>0</v>
      </c>
      <c r="G379" s="2">
        <f t="shared" si="8"/>
        <v>337545.89568000002</v>
      </c>
      <c r="H379" s="2">
        <f t="shared" si="9"/>
        <v>0.64000000001396984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7670.66</v>
      </c>
      <c r="D380" s="1">
        <f>'PR-RAS'!E385</f>
        <v>35000</v>
      </c>
      <c r="E380" s="1">
        <v>0</v>
      </c>
      <c r="F380" s="1">
        <v>0</v>
      </c>
      <c r="G380" s="2">
        <f t="shared" si="8"/>
        <v>29437.18014</v>
      </c>
      <c r="H380" s="2">
        <f t="shared" si="9"/>
        <v>0.34000000000014552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1753.56</v>
      </c>
      <c r="D383" s="1">
        <f>'PR-RAS'!E388</f>
        <v>959</v>
      </c>
      <c r="E383" s="1">
        <v>0</v>
      </c>
      <c r="F383" s="1">
        <v>0</v>
      </c>
      <c r="G383" s="2">
        <f t="shared" si="8"/>
        <v>1402.53592</v>
      </c>
      <c r="H383" s="2">
        <f t="shared" si="9"/>
        <v>0.44000000000005457</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853.56</v>
      </c>
      <c r="D384" s="1">
        <f>'PR-RAS'!E389</f>
        <v>959</v>
      </c>
      <c r="E384" s="1">
        <v>0</v>
      </c>
      <c r="F384" s="1">
        <v>0</v>
      </c>
      <c r="G384" s="2">
        <f t="shared" si="8"/>
        <v>1061.50748</v>
      </c>
      <c r="H384" s="2">
        <f t="shared" si="9"/>
        <v>0.44000000000005457</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900</v>
      </c>
      <c r="D385" s="1">
        <f>'PR-RAS'!E390</f>
        <v>0</v>
      </c>
      <c r="E385" s="1">
        <v>0</v>
      </c>
      <c r="F385" s="1">
        <v>0</v>
      </c>
      <c r="G385" s="2">
        <f t="shared" si="8"/>
        <v>345.6</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395756.1</v>
      </c>
      <c r="D386" s="1">
        <f>'PR-RAS'!E391</f>
        <v>33198.629999999997</v>
      </c>
      <c r="E386" s="1">
        <v>0</v>
      </c>
      <c r="F386" s="1">
        <v>0</v>
      </c>
      <c r="G386" s="2">
        <f t="shared" si="8"/>
        <v>177929.0436</v>
      </c>
      <c r="H386" s="2">
        <f t="shared" si="9"/>
        <v>0.46999999997933628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391743.6</v>
      </c>
      <c r="D388" s="1">
        <f>'PR-RAS'!E393</f>
        <v>33198.629999999997</v>
      </c>
      <c r="E388" s="1">
        <v>0</v>
      </c>
      <c r="F388" s="1">
        <v>0</v>
      </c>
      <c r="G388" s="2">
        <f t="shared" si="8"/>
        <v>177300.51282</v>
      </c>
      <c r="H388" s="2">
        <f t="shared" si="9"/>
        <v>0.77000000002590241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4012.5</v>
      </c>
      <c r="D389" s="1">
        <f>'PR-RAS'!E394</f>
        <v>0</v>
      </c>
      <c r="E389" s="1">
        <v>0</v>
      </c>
      <c r="F389" s="1">
        <v>0</v>
      </c>
      <c r="G389" s="2">
        <f t="shared" si="8"/>
        <v>1556.8500000000001</v>
      </c>
      <c r="H389" s="2">
        <f t="shared" si="9"/>
        <v>0.5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5762796.0199999996</v>
      </c>
      <c r="D397" s="1">
        <f>'PR-RAS'!E402</f>
        <v>2953978.06</v>
      </c>
      <c r="E397" s="1">
        <v>0</v>
      </c>
      <c r="F397" s="1">
        <v>0</v>
      </c>
      <c r="G397" s="2">
        <f t="shared" si="8"/>
        <v>4621617.8474400006</v>
      </c>
      <c r="H397" s="2">
        <f t="shared" si="9"/>
        <v>7.9999999608844519E-2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5761683.5199999996</v>
      </c>
      <c r="D398" s="1">
        <f>'PR-RAS'!E403</f>
        <v>2953978.06</v>
      </c>
      <c r="E398" s="1">
        <v>0</v>
      </c>
      <c r="F398" s="1">
        <v>0</v>
      </c>
      <c r="G398" s="2">
        <f t="shared" si="8"/>
        <v>4632846.9370800005</v>
      </c>
      <c r="H398" s="2">
        <f t="shared" si="9"/>
        <v>0.54000000050291419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1112.5</v>
      </c>
      <c r="D399" s="1">
        <f>'PR-RAS'!E404</f>
        <v>0</v>
      </c>
      <c r="E399" s="1">
        <v>0</v>
      </c>
      <c r="F399" s="1">
        <v>0</v>
      </c>
      <c r="G399" s="2">
        <f t="shared" si="8"/>
        <v>442.77500000000003</v>
      </c>
      <c r="H399" s="2">
        <f t="shared" si="9"/>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28071731.340000004</v>
      </c>
      <c r="D403" s="1">
        <f>'PR-RAS'!E408</f>
        <v>14769274.100000003</v>
      </c>
      <c r="E403" s="1">
        <v>0</v>
      </c>
      <c r="F403" s="1">
        <v>0</v>
      </c>
      <c r="G403" s="2">
        <f t="shared" si="8"/>
        <v>23159332.375080004</v>
      </c>
      <c r="H403" s="2">
        <f t="shared" si="9"/>
        <v>0.44000000692903996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16805353.699999999</v>
      </c>
      <c r="D405" s="1">
        <f>'PR-RAS'!E410</f>
        <v>16620926.880000001</v>
      </c>
      <c r="E405" s="1">
        <v>0</v>
      </c>
      <c r="F405" s="1">
        <v>0</v>
      </c>
      <c r="G405" s="2">
        <f t="shared" si="8"/>
        <v>20219071.813840002</v>
      </c>
      <c r="H405" s="2">
        <f t="shared" si="9"/>
        <v>0.41999999992549419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58064.12</v>
      </c>
      <c r="D406" s="1">
        <f>'PR-RAS'!E411</f>
        <v>32803.050000000003</v>
      </c>
      <c r="E406" s="1">
        <v>0</v>
      </c>
      <c r="F406" s="1">
        <v>0</v>
      </c>
      <c r="G406" s="2">
        <f t="shared" si="8"/>
        <v>50086.439100000003</v>
      </c>
      <c r="H406" s="2">
        <f t="shared" si="9"/>
        <v>0.17000000000552973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262214200.30000001</v>
      </c>
      <c r="D407" s="1">
        <f>'PR-RAS'!E412</f>
        <v>192362348.26000002</v>
      </c>
      <c r="E407" s="1">
        <v>0</v>
      </c>
      <c r="F407" s="1">
        <v>0</v>
      </c>
      <c r="G407" s="2">
        <f t="shared" si="8"/>
        <v>262657192.10892004</v>
      </c>
      <c r="H407" s="2">
        <f t="shared" si="9"/>
        <v>0.56000003218650818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255527449.09999999</v>
      </c>
      <c r="D408" s="1">
        <f>'PR-RAS'!E413</f>
        <v>184677000.28999999</v>
      </c>
      <c r="E408" s="1">
        <v>0</v>
      </c>
      <c r="F408" s="1">
        <v>0</v>
      </c>
      <c r="G408" s="2">
        <f t="shared" si="8"/>
        <v>254326750.01975995</v>
      </c>
      <c r="H408" s="2">
        <f t="shared" si="9"/>
        <v>0.38999998569488525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6686751.2000000179</v>
      </c>
      <c r="D409" s="1">
        <f>'PR-RAS'!E414</f>
        <v>7685347.9700000286</v>
      </c>
      <c r="E409" s="1">
        <v>0</v>
      </c>
      <c r="F409" s="1">
        <v>0</v>
      </c>
      <c r="G409" s="2">
        <f t="shared" si="8"/>
        <v>8999438.4331200309</v>
      </c>
      <c r="H409" s="2">
        <f t="shared" si="9"/>
        <v>0.22999998927116394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669259.45999999903</v>
      </c>
      <c r="E411" s="1">
        <v>0</v>
      </c>
      <c r="F411" s="1">
        <v>0</v>
      </c>
      <c r="G411" s="2">
        <f t="shared" si="8"/>
        <v>548792.75719999918</v>
      </c>
      <c r="H411" s="2">
        <f t="shared" si="9"/>
        <v>0.45999999903142452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59210447.840000004</v>
      </c>
      <c r="D412" s="1">
        <f>'PR-RAS'!E417</f>
        <v>0</v>
      </c>
      <c r="E412" s="1">
        <v>0</v>
      </c>
      <c r="F412" s="1">
        <v>0</v>
      </c>
      <c r="G412" s="2">
        <f t="shared" si="8"/>
        <v>24335494.062240001</v>
      </c>
      <c r="H412" s="2">
        <f t="shared" si="9"/>
        <v>0.15999999642372131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8228692.0200000005</v>
      </c>
      <c r="D413" s="1">
        <f>'PR-RAS'!E418</f>
        <v>5223446.84</v>
      </c>
      <c r="E413" s="1">
        <v>0</v>
      </c>
      <c r="F413" s="1">
        <v>0</v>
      </c>
      <c r="G413" s="2">
        <f t="shared" si="8"/>
        <v>7694341.3083999995</v>
      </c>
      <c r="H413" s="2">
        <f t="shared" si="9"/>
        <v>0.18000000063329935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6124835.21</v>
      </c>
      <c r="D414" s="1">
        <f>'PR-RAS'!E420</f>
        <v>1963421.25</v>
      </c>
      <c r="E414" s="1">
        <v>0</v>
      </c>
      <c r="F414" s="1">
        <v>0</v>
      </c>
      <c r="G414" s="2">
        <f t="shared" si="8"/>
        <v>4151342.8942300002</v>
      </c>
      <c r="H414" s="2">
        <f t="shared" si="9"/>
        <v>0.4599999999627471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509.14</v>
      </c>
      <c r="D415" s="1">
        <f>'PR-RAS'!E421</f>
        <v>5081.7700000000004</v>
      </c>
      <c r="E415" s="1">
        <v>0</v>
      </c>
      <c r="F415" s="1">
        <v>0</v>
      </c>
      <c r="G415" s="2">
        <f t="shared" si="8"/>
        <v>4418.4895200000001</v>
      </c>
      <c r="H415" s="2">
        <f t="shared" si="9"/>
        <v>0.3699999999995498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509.14</v>
      </c>
      <c r="D436" s="1">
        <f>'PR-RAS'!E442</f>
        <v>5081.7700000000004</v>
      </c>
      <c r="E436" s="1">
        <v>0</v>
      </c>
      <c r="F436" s="1">
        <v>0</v>
      </c>
      <c r="G436" s="2">
        <f t="shared" si="8"/>
        <v>4642.6158000000005</v>
      </c>
      <c r="H436" s="2">
        <f t="shared" si="9"/>
        <v>0.3699999999995498</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509.14</v>
      </c>
      <c r="D437" s="1">
        <f>'PR-RAS'!E443</f>
        <v>5081.7700000000004</v>
      </c>
      <c r="E437" s="1">
        <v>0</v>
      </c>
      <c r="F437" s="1">
        <v>0</v>
      </c>
      <c r="G437" s="2">
        <f t="shared" si="8"/>
        <v>4653.2884800000002</v>
      </c>
      <c r="H437" s="2">
        <f t="shared" si="9"/>
        <v>0.3699999999995498</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6124326.0700000003</v>
      </c>
      <c r="D478" s="1">
        <f>'PR-RAS'!E484</f>
        <v>1958339.48</v>
      </c>
      <c r="E478" s="1">
        <v>0</v>
      </c>
      <c r="F478" s="1">
        <v>0</v>
      </c>
      <c r="G478" s="2">
        <f t="shared" si="8"/>
        <v>4789559.3993100002</v>
      </c>
      <c r="H478" s="2">
        <f t="shared" si="9"/>
        <v>0.55000000027939677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1833751.17</v>
      </c>
      <c r="D484" s="1">
        <f>'PR-RAS'!E490</f>
        <v>0</v>
      </c>
      <c r="E484" s="1">
        <v>0</v>
      </c>
      <c r="F484" s="1">
        <v>0</v>
      </c>
      <c r="G484" s="2">
        <f t="shared" si="8"/>
        <v>885701.81510999997</v>
      </c>
      <c r="H484" s="2">
        <f t="shared" si="9"/>
        <v>0.16999999992549419</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1833751.17</v>
      </c>
      <c r="D485" s="1">
        <f>'PR-RAS'!E491</f>
        <v>0</v>
      </c>
      <c r="E485" s="1">
        <v>0</v>
      </c>
      <c r="F485" s="1">
        <v>0</v>
      </c>
      <c r="G485" s="2">
        <f t="shared" si="8"/>
        <v>887535.56627999991</v>
      </c>
      <c r="H485" s="2">
        <f t="shared" si="9"/>
        <v>0.16999999992549419</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4290574.9000000004</v>
      </c>
      <c r="D489" s="1">
        <f>'PR-RAS'!E495</f>
        <v>1954897.39</v>
      </c>
      <c r="E489" s="1">
        <v>0</v>
      </c>
      <c r="F489" s="1">
        <v>0</v>
      </c>
      <c r="G489" s="2">
        <f t="shared" si="8"/>
        <v>4001780.4038399998</v>
      </c>
      <c r="H489" s="2">
        <f t="shared" si="9"/>
        <v>0.48999999952502549</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4290574.9000000004</v>
      </c>
      <c r="D490" s="1">
        <f>'PR-RAS'!E496</f>
        <v>1954897.39</v>
      </c>
      <c r="E490" s="1">
        <v>0</v>
      </c>
      <c r="F490" s="1">
        <v>0</v>
      </c>
      <c r="G490" s="2">
        <f t="shared" si="8"/>
        <v>4009980.7735199998</v>
      </c>
      <c r="H490" s="2">
        <f t="shared" si="9"/>
        <v>0.48999999952502549</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3442.09</v>
      </c>
      <c r="E501" s="1">
        <v>0</v>
      </c>
      <c r="F501" s="1">
        <v>0</v>
      </c>
      <c r="G501" s="2">
        <f t="shared" si="8"/>
        <v>3442.09</v>
      </c>
      <c r="H501" s="2">
        <f t="shared" si="9"/>
        <v>9.0000000000145519E-2</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3442.09</v>
      </c>
      <c r="E502" s="1">
        <v>0</v>
      </c>
      <c r="F502" s="1">
        <v>0</v>
      </c>
      <c r="G502" s="2">
        <f t="shared" si="8"/>
        <v>3448.9741800000002</v>
      </c>
      <c r="H502" s="2">
        <f t="shared" si="9"/>
        <v>9.0000000000145519E-2</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2641455.0300000003</v>
      </c>
      <c r="D522" s="1">
        <f>'PR-RAS'!E528</f>
        <v>5903829.5300000003</v>
      </c>
      <c r="E522" s="1">
        <v>0</v>
      </c>
      <c r="F522" s="1">
        <v>0</v>
      </c>
      <c r="G522" s="2">
        <f t="shared" ref="G522:G809" si="10">(B522/1000)*(C522*1+D522*2)</f>
        <v>7527988.4408900002</v>
      </c>
      <c r="H522" s="2">
        <f t="shared" ref="H522:H809" si="11">ABS(C522-ROUND(C522,0))+ABS(D522-ROUND(D522,0))</f>
        <v>0.5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2641455.0300000003</v>
      </c>
      <c r="D587" s="1">
        <f>'PR-RAS'!E593</f>
        <v>5903829.5300000003</v>
      </c>
      <c r="E587" s="1">
        <v>0</v>
      </c>
      <c r="F587" s="1">
        <v>0</v>
      </c>
      <c r="G587" s="2">
        <f t="shared" si="10"/>
        <v>8467180.8567399997</v>
      </c>
      <c r="H587" s="2">
        <f t="shared" si="11"/>
        <v>0.5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612611.03</v>
      </c>
      <c r="D593" s="1">
        <f>'PR-RAS'!E599</f>
        <v>612610.36</v>
      </c>
      <c r="E593" s="1">
        <v>0</v>
      </c>
      <c r="F593" s="1">
        <v>0</v>
      </c>
      <c r="G593" s="2">
        <f t="shared" si="10"/>
        <v>1087996.3959999999</v>
      </c>
      <c r="H593" s="2">
        <f t="shared" si="11"/>
        <v>0.39000000001396984</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612611.03</v>
      </c>
      <c r="D594" s="1">
        <f>'PR-RAS'!E600</f>
        <v>612610.36</v>
      </c>
      <c r="E594" s="1">
        <v>0</v>
      </c>
      <c r="F594" s="1">
        <v>0</v>
      </c>
      <c r="G594" s="2">
        <f t="shared" si="10"/>
        <v>1089834.2277499998</v>
      </c>
      <c r="H594" s="2">
        <f t="shared" si="11"/>
        <v>0.39000000001396984</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2028844</v>
      </c>
      <c r="D599" s="1">
        <f>'PR-RAS'!E605</f>
        <v>5291219.17</v>
      </c>
      <c r="E599" s="1">
        <v>0</v>
      </c>
      <c r="F599" s="1">
        <v>0</v>
      </c>
      <c r="G599" s="2">
        <f t="shared" si="10"/>
        <v>7541546.8393199993</v>
      </c>
      <c r="H599" s="2">
        <f t="shared" si="11"/>
        <v>0.16999999992549419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1992897.66</v>
      </c>
      <c r="D600" s="1">
        <f>'PR-RAS'!E606</f>
        <v>5291219.17</v>
      </c>
      <c r="E600" s="1">
        <v>0</v>
      </c>
      <c r="F600" s="1">
        <v>0</v>
      </c>
      <c r="G600" s="2">
        <f t="shared" si="10"/>
        <v>7532626.2639999995</v>
      </c>
      <c r="H600" s="2">
        <f t="shared" si="11"/>
        <v>0.51000000000931323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35946.339999999997</v>
      </c>
      <c r="D602" s="1">
        <f>'PR-RAS'!E608</f>
        <v>0</v>
      </c>
      <c r="E602" s="1">
        <v>0</v>
      </c>
      <c r="F602" s="1">
        <v>0</v>
      </c>
      <c r="G602" s="2">
        <f t="shared" si="10"/>
        <v>21603.750339999999</v>
      </c>
      <c r="H602" s="2">
        <f t="shared" si="11"/>
        <v>0.33999999999650754</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3483380.1799999997</v>
      </c>
      <c r="D629" s="1">
        <f>'PR-RAS'!E635</f>
        <v>0</v>
      </c>
      <c r="E629" s="1">
        <v>0</v>
      </c>
      <c r="F629" s="1">
        <v>0</v>
      </c>
      <c r="G629" s="2">
        <f t="shared" si="10"/>
        <v>2187562.7530399999</v>
      </c>
      <c r="H629" s="2">
        <f t="shared" si="11"/>
        <v>0.17999999970197678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3940408.2800000003</v>
      </c>
      <c r="E630" s="1">
        <v>0</v>
      </c>
      <c r="F630" s="1">
        <v>0</v>
      </c>
      <c r="G630" s="2">
        <f t="shared" si="10"/>
        <v>4957033.6162400004</v>
      </c>
      <c r="H630" s="2">
        <f t="shared" si="11"/>
        <v>0.28000000026077032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25649.77</v>
      </c>
      <c r="D631" s="1">
        <f>'PR-RAS'!E637</f>
        <v>1525945.57</v>
      </c>
      <c r="E631" s="1">
        <v>0</v>
      </c>
      <c r="F631" s="1">
        <v>0</v>
      </c>
      <c r="G631" s="2">
        <f t="shared" si="10"/>
        <v>1938850.7733</v>
      </c>
      <c r="H631" s="2">
        <f t="shared" si="11"/>
        <v>0.65999999993437086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268339035.51000002</v>
      </c>
      <c r="D633" s="1">
        <f>'PR-RAS'!E639</f>
        <v>194325769.51000002</v>
      </c>
      <c r="E633" s="1">
        <v>0</v>
      </c>
      <c r="F633" s="1">
        <v>0</v>
      </c>
      <c r="G633" s="2">
        <f t="shared" si="10"/>
        <v>415218043.10296005</v>
      </c>
      <c r="H633" s="2">
        <f t="shared" si="11"/>
        <v>0.97999995946884155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258168904.13</v>
      </c>
      <c r="D634" s="1">
        <f>'PR-RAS'!E640</f>
        <v>190580829.81999999</v>
      </c>
      <c r="E634" s="1">
        <v>0</v>
      </c>
      <c r="F634" s="1">
        <v>0</v>
      </c>
      <c r="G634" s="2">
        <f t="shared" si="10"/>
        <v>404696246.86641002</v>
      </c>
      <c r="H634" s="2">
        <f t="shared" si="11"/>
        <v>0.31000000238418579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10170131.380000025</v>
      </c>
      <c r="D635" s="1">
        <f>'PR-RAS'!E641</f>
        <v>3744939.6900000274</v>
      </c>
      <c r="E635" s="1">
        <v>0</v>
      </c>
      <c r="F635" s="1">
        <v>0</v>
      </c>
      <c r="G635" s="2">
        <f t="shared" si="10"/>
        <v>11196446.821840052</v>
      </c>
      <c r="H635" s="2">
        <f t="shared" si="11"/>
        <v>0.68999999761581421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2195205.0299999993</v>
      </c>
      <c r="E637" s="1">
        <v>0</v>
      </c>
      <c r="F637" s="1">
        <v>0</v>
      </c>
      <c r="G637" s="2">
        <f t="shared" si="10"/>
        <v>2792300.7981599993</v>
      </c>
      <c r="H637" s="2">
        <f t="shared" si="11"/>
        <v>2.9999999329447746E-2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59184798.07</v>
      </c>
      <c r="D638" s="1">
        <f>'PR-RAS'!E644</f>
        <v>0</v>
      </c>
      <c r="E638" s="1">
        <v>0</v>
      </c>
      <c r="F638" s="1">
        <v>0</v>
      </c>
      <c r="G638" s="2">
        <f t="shared" si="10"/>
        <v>37700716.370590001</v>
      </c>
      <c r="H638" s="2">
        <f t="shared" si="11"/>
        <v>7.0000000298023224E-2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5940144.7200000267</v>
      </c>
      <c r="E639" s="1">
        <v>0</v>
      </c>
      <c r="F639" s="1">
        <v>0</v>
      </c>
      <c r="G639" s="2">
        <f t="shared" si="10"/>
        <v>7579624.6627200339</v>
      </c>
      <c r="H639" s="2">
        <f t="shared" si="11"/>
        <v>0.27999997325241566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49014666.689999975</v>
      </c>
      <c r="D640" s="1">
        <f>'PR-RAS'!E646</f>
        <v>0</v>
      </c>
      <c r="E640" s="1">
        <v>0</v>
      </c>
      <c r="F640" s="1">
        <v>0</v>
      </c>
      <c r="G640" s="2">
        <f t="shared" si="10"/>
        <v>31320372.014909986</v>
      </c>
      <c r="H640" s="2">
        <f t="shared" si="11"/>
        <v>0.31000002473592758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5426889.5999999996</v>
      </c>
      <c r="D641" s="1">
        <f>'PR-RAS'!E647</f>
        <v>6026502.3300000001</v>
      </c>
      <c r="E641" s="1">
        <v>0</v>
      </c>
      <c r="F641" s="1">
        <v>0</v>
      </c>
      <c r="G641" s="2">
        <f t="shared" si="10"/>
        <v>11187132.326399999</v>
      </c>
      <c r="H641" s="2">
        <f t="shared" si="11"/>
        <v>0.73000000044703484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16917231.07</v>
      </c>
      <c r="D642" s="1">
        <f>'PR-RAS'!E649</f>
        <v>21075019.93</v>
      </c>
      <c r="E642" s="1">
        <v>0</v>
      </c>
      <c r="F642" s="1">
        <v>0</v>
      </c>
      <c r="G642" s="2">
        <f t="shared" si="10"/>
        <v>37862120.666129999</v>
      </c>
      <c r="H642" s="2">
        <f t="shared" si="11"/>
        <v>0.14000000059604645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277049129.18000001</v>
      </c>
      <c r="D643" s="1">
        <f>'PR-RAS'!E650</f>
        <v>158152685.06999999</v>
      </c>
      <c r="E643" s="1">
        <v>0</v>
      </c>
      <c r="F643" s="1">
        <v>0</v>
      </c>
      <c r="G643" s="2">
        <f t="shared" si="10"/>
        <v>380933588.56343997</v>
      </c>
      <c r="H643" s="2">
        <f t="shared" si="11"/>
        <v>0.25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272275661.33999997</v>
      </c>
      <c r="D644" s="1">
        <f>'PR-RAS'!E651</f>
        <v>151250302.24000001</v>
      </c>
      <c r="E644" s="1">
        <v>0</v>
      </c>
      <c r="F644" s="1">
        <v>0</v>
      </c>
      <c r="G644" s="2">
        <f t="shared" si="10"/>
        <v>369581138.92225999</v>
      </c>
      <c r="H644" s="2">
        <f t="shared" si="11"/>
        <v>0.57999998331069946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21690698.910000026</v>
      </c>
      <c r="D645" s="1">
        <f>'PR-RAS'!E652</f>
        <v>27977402.75999999</v>
      </c>
      <c r="E645" s="1">
        <v>0</v>
      </c>
      <c r="F645" s="1">
        <v>0</v>
      </c>
      <c r="G645" s="2">
        <f t="shared" si="10"/>
        <v>50003704.852920003</v>
      </c>
      <c r="H645" s="2">
        <f t="shared" si="11"/>
        <v>0.32999998331069946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165</v>
      </c>
      <c r="D646" s="1">
        <f>'PR-RAS'!E653</f>
        <v>167</v>
      </c>
      <c r="E646" s="1">
        <v>0</v>
      </c>
      <c r="F646" s="1">
        <v>0</v>
      </c>
      <c r="G646" s="2">
        <f t="shared" si="10"/>
        <v>321.85500000000002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6254</v>
      </c>
      <c r="D647" s="1">
        <f>'PR-RAS'!E654</f>
        <v>4401</v>
      </c>
      <c r="E647" s="1">
        <v>0</v>
      </c>
      <c r="F647" s="1">
        <v>0</v>
      </c>
      <c r="G647" s="2">
        <f t="shared" si="10"/>
        <v>9726.1759999999995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165</v>
      </c>
      <c r="D648" s="1">
        <f>'PR-RAS'!E655</f>
        <v>132</v>
      </c>
      <c r="E648" s="1">
        <v>0</v>
      </c>
      <c r="F648" s="1">
        <v>0</v>
      </c>
      <c r="G648" s="2">
        <f t="shared" si="10"/>
        <v>277.56299999999999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5635</v>
      </c>
      <c r="D649" s="1">
        <f>'PR-RAS'!E656</f>
        <v>3902</v>
      </c>
      <c r="E649" s="1">
        <v>0</v>
      </c>
      <c r="F649" s="1">
        <v>0</v>
      </c>
      <c r="G649" s="2">
        <f t="shared" si="10"/>
        <v>8708.4719999999998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4054278.75</v>
      </c>
      <c r="D650" s="1">
        <f>'PR-RAS'!E657</f>
        <v>5682807.04</v>
      </c>
      <c r="E650" s="1">
        <v>0</v>
      </c>
      <c r="F650" s="1">
        <v>0</v>
      </c>
      <c r="G650" s="2">
        <f t="shared" si="10"/>
        <v>10007510.44667</v>
      </c>
      <c r="H650" s="2">
        <f t="shared" si="11"/>
        <v>0.2900000000372529</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1455924.33</v>
      </c>
      <c r="D652" s="1">
        <f>'PR-RAS'!E659</f>
        <v>1605699</v>
      </c>
      <c r="E652" s="1">
        <v>0</v>
      </c>
      <c r="F652" s="1">
        <v>0</v>
      </c>
      <c r="G652" s="2">
        <f t="shared" si="10"/>
        <v>3038426.8368299999</v>
      </c>
      <c r="H652" s="2">
        <f t="shared" si="11"/>
        <v>0.33000000007450581</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5874851.1200000001</v>
      </c>
      <c r="D654" s="1">
        <f>'PR-RAS'!E661</f>
        <v>5601737.6399999997</v>
      </c>
      <c r="E654" s="1">
        <v>0</v>
      </c>
      <c r="F654" s="1">
        <v>0</v>
      </c>
      <c r="G654" s="2">
        <f t="shared" si="10"/>
        <v>11152147.1392</v>
      </c>
      <c r="H654" s="2">
        <f t="shared" si="11"/>
        <v>0.48000000044703484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3653.1</v>
      </c>
      <c r="E655" s="1">
        <v>0</v>
      </c>
      <c r="F655" s="1">
        <v>0</v>
      </c>
      <c r="G655" s="2">
        <f t="shared" si="10"/>
        <v>4778.2547999999997</v>
      </c>
      <c r="H655" s="2">
        <f t="shared" si="11"/>
        <v>9.9999999999909051E-2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40000</v>
      </c>
      <c r="D656" s="1">
        <f>'PR-RAS'!E663</f>
        <v>13680.78</v>
      </c>
      <c r="E656" s="1">
        <v>0</v>
      </c>
      <c r="F656" s="1">
        <v>0</v>
      </c>
      <c r="G656" s="2">
        <f t="shared" si="10"/>
        <v>44121.821799999998</v>
      </c>
      <c r="H656" s="2">
        <f t="shared" si="11"/>
        <v>0.21999999999934516</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3943017.04</v>
      </c>
      <c r="D658" s="1">
        <f>'PR-RAS'!E665</f>
        <v>3921783.84</v>
      </c>
      <c r="E658" s="1">
        <v>0</v>
      </c>
      <c r="F658" s="1">
        <v>0</v>
      </c>
      <c r="G658" s="2">
        <f t="shared" si="10"/>
        <v>7743786.1610399997</v>
      </c>
      <c r="H658" s="2">
        <f t="shared" si="11"/>
        <v>0.20000000018626451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157011.68</v>
      </c>
      <c r="D660" s="1">
        <f>'PR-RAS'!E667</f>
        <v>215089.98</v>
      </c>
      <c r="E660" s="1">
        <v>0</v>
      </c>
      <c r="F660" s="1">
        <v>0</v>
      </c>
      <c r="G660" s="2">
        <f t="shared" si="10"/>
        <v>386959.29076</v>
      </c>
      <c r="H660" s="2">
        <f t="shared" si="11"/>
        <v>0.33999999999650754</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276305.36</v>
      </c>
      <c r="D661" s="1">
        <f>'PR-RAS'!E668</f>
        <v>324117.02</v>
      </c>
      <c r="E661" s="1">
        <v>0</v>
      </c>
      <c r="F661" s="1">
        <v>0</v>
      </c>
      <c r="G661" s="2">
        <f t="shared" si="10"/>
        <v>610196.00400000007</v>
      </c>
      <c r="H661" s="2">
        <f t="shared" si="11"/>
        <v>0.38000000000465661</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6273439.3899999997</v>
      </c>
      <c r="D662" s="1">
        <f>'PR-RAS'!E669</f>
        <v>548548.56000000006</v>
      </c>
      <c r="E662" s="1">
        <v>0</v>
      </c>
      <c r="F662" s="1">
        <v>0</v>
      </c>
      <c r="G662" s="2">
        <f t="shared" si="10"/>
        <v>4871924.6331099998</v>
      </c>
      <c r="H662" s="2">
        <f t="shared" si="11"/>
        <v>0.82999999960884452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63353.61</v>
      </c>
      <c r="D663" s="1">
        <f>'PR-RAS'!E670</f>
        <v>196453.36</v>
      </c>
      <c r="E663" s="1">
        <v>0</v>
      </c>
      <c r="F663" s="1">
        <v>0</v>
      </c>
      <c r="G663" s="2">
        <f t="shared" si="10"/>
        <v>302044.33846</v>
      </c>
      <c r="H663" s="2">
        <f t="shared" si="11"/>
        <v>0.74999999998544808</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1390</v>
      </c>
      <c r="E665" s="1">
        <v>0</v>
      </c>
      <c r="F665" s="1">
        <v>0</v>
      </c>
      <c r="G665" s="2">
        <f t="shared" si="10"/>
        <v>1845.92</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37491.589999999997</v>
      </c>
      <c r="E666" s="1">
        <v>0</v>
      </c>
      <c r="F666" s="1">
        <v>0</v>
      </c>
      <c r="G666" s="2">
        <f t="shared" si="10"/>
        <v>49863.814699999995</v>
      </c>
      <c r="H666" s="2">
        <f t="shared" si="11"/>
        <v>0.41000000000349246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76493240.859999999</v>
      </c>
      <c r="D668" s="1">
        <f>'PR-RAS'!E675</f>
        <v>78398291.019999996</v>
      </c>
      <c r="E668" s="1">
        <v>0</v>
      </c>
      <c r="F668" s="1">
        <v>0</v>
      </c>
      <c r="G668" s="2">
        <f t="shared" si="10"/>
        <v>155604311.8743</v>
      </c>
      <c r="H668" s="2">
        <f t="shared" si="11"/>
        <v>0.15999999642372131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2732792.45</v>
      </c>
      <c r="D669" s="1">
        <f>'PR-RAS'!E676</f>
        <v>2012062.5</v>
      </c>
      <c r="E669" s="1">
        <v>0</v>
      </c>
      <c r="F669" s="1">
        <v>0</v>
      </c>
      <c r="G669" s="2">
        <f t="shared" si="10"/>
        <v>4513620.8566000005</v>
      </c>
      <c r="H669" s="2">
        <f t="shared" si="11"/>
        <v>0.95000000018626451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3060483.5</v>
      </c>
      <c r="D670" s="1">
        <f>'PR-RAS'!E677</f>
        <v>697839.56</v>
      </c>
      <c r="E670" s="1">
        <v>0</v>
      </c>
      <c r="F670" s="1">
        <v>0</v>
      </c>
      <c r="G670" s="2">
        <f t="shared" si="10"/>
        <v>2981172.7927800003</v>
      </c>
      <c r="H670" s="2">
        <f t="shared" si="11"/>
        <v>0.93999999994412065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3124703.71</v>
      </c>
      <c r="D671" s="1">
        <f>'PR-RAS'!E678</f>
        <v>72707.17</v>
      </c>
      <c r="E671" s="1">
        <v>0</v>
      </c>
      <c r="F671" s="1">
        <v>0</v>
      </c>
      <c r="G671" s="2">
        <f t="shared" si="10"/>
        <v>2190979.0935</v>
      </c>
      <c r="H671" s="2">
        <f t="shared" si="11"/>
        <v>0.46000000003550667</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7939062.0499999998</v>
      </c>
      <c r="D687" s="1">
        <f>'PR-RAS'!E694</f>
        <v>7580341.3300000001</v>
      </c>
      <c r="E687" s="1">
        <v>0</v>
      </c>
      <c r="F687" s="1">
        <v>0</v>
      </c>
      <c r="G687" s="2">
        <f t="shared" si="10"/>
        <v>15846424.871060003</v>
      </c>
      <c r="H687" s="2">
        <f t="shared" si="11"/>
        <v>0.37999999988824129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7968</v>
      </c>
      <c r="E688" s="1">
        <v>0</v>
      </c>
      <c r="F688" s="1">
        <v>0</v>
      </c>
      <c r="G688" s="2">
        <f t="shared" si="10"/>
        <v>10948.032000000001</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51278.06</v>
      </c>
      <c r="D689" s="1">
        <f>'PR-RAS'!E696</f>
        <v>45791</v>
      </c>
      <c r="E689" s="1">
        <v>0</v>
      </c>
      <c r="F689" s="1">
        <v>0</v>
      </c>
      <c r="G689" s="2">
        <f t="shared" si="10"/>
        <v>98287.721279999983</v>
      </c>
      <c r="H689" s="2">
        <f t="shared" si="11"/>
        <v>5.9999999997671694E-2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468374.96</v>
      </c>
      <c r="D690" s="1">
        <f>'PR-RAS'!E697</f>
        <v>286553.87</v>
      </c>
      <c r="E690" s="1">
        <v>0</v>
      </c>
      <c r="F690" s="1">
        <v>0</v>
      </c>
      <c r="G690" s="2">
        <f t="shared" si="10"/>
        <v>717581.58029999991</v>
      </c>
      <c r="H690" s="2">
        <f t="shared" si="11"/>
        <v>0.16999999998370185</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7487479.1799999997</v>
      </c>
      <c r="D691" s="1">
        <f>'PR-RAS'!E698</f>
        <v>995951.45</v>
      </c>
      <c r="E691" s="1">
        <v>0</v>
      </c>
      <c r="F691" s="1">
        <v>0</v>
      </c>
      <c r="G691" s="2">
        <f t="shared" si="10"/>
        <v>6540773.6351999994</v>
      </c>
      <c r="H691" s="2">
        <f t="shared" si="11"/>
        <v>0.62999999965541065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11947455.630000001</v>
      </c>
      <c r="D703" s="1">
        <f>'PR-RAS'!E710</f>
        <v>7922577.4800000004</v>
      </c>
      <c r="E703" s="1">
        <v>0</v>
      </c>
      <c r="F703" s="1">
        <v>0</v>
      </c>
      <c r="G703" s="2">
        <f t="shared" si="10"/>
        <v>19510412.634180002</v>
      </c>
      <c r="H703" s="2">
        <f t="shared" si="11"/>
        <v>0.84999999962747097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161055.42000000001</v>
      </c>
      <c r="D705" s="1">
        <f>'PR-RAS'!E712</f>
        <v>72561.100000000006</v>
      </c>
      <c r="E705" s="1">
        <v>0</v>
      </c>
      <c r="F705" s="1">
        <v>0</v>
      </c>
      <c r="G705" s="2">
        <f t="shared" si="10"/>
        <v>215549.04447999998</v>
      </c>
      <c r="H705" s="2">
        <f t="shared" si="11"/>
        <v>0.52000000001862645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306213.01</v>
      </c>
      <c r="D709" s="1">
        <f>'PR-RAS'!E716</f>
        <v>287431.57</v>
      </c>
      <c r="E709" s="1">
        <v>0</v>
      </c>
      <c r="F709" s="1">
        <v>0</v>
      </c>
      <c r="G709" s="2">
        <f t="shared" si="10"/>
        <v>623801.9142</v>
      </c>
      <c r="H709" s="2">
        <f t="shared" si="11"/>
        <v>0.44000000000232831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305783.64</v>
      </c>
      <c r="D710" s="1">
        <f>'PR-RAS'!E717</f>
        <v>187715.89</v>
      </c>
      <c r="E710" s="1">
        <v>0</v>
      </c>
      <c r="F710" s="1">
        <v>0</v>
      </c>
      <c r="G710" s="2">
        <f t="shared" si="10"/>
        <v>482981.73278000002</v>
      </c>
      <c r="H710" s="2">
        <f t="shared" si="11"/>
        <v>0.46999999997206032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5475385.5199999996</v>
      </c>
      <c r="D711" s="1">
        <f>'PR-RAS'!E718</f>
        <v>4222762.17</v>
      </c>
      <c r="E711" s="1">
        <v>0</v>
      </c>
      <c r="F711" s="1">
        <v>0</v>
      </c>
      <c r="G711" s="2">
        <f t="shared" si="10"/>
        <v>9883846.000599999</v>
      </c>
      <c r="H711" s="2">
        <f t="shared" si="11"/>
        <v>0.65000000037252903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252.21</v>
      </c>
      <c r="D712" s="1">
        <f>'PR-RAS'!E719</f>
        <v>0</v>
      </c>
      <c r="E712" s="1">
        <v>0</v>
      </c>
      <c r="F712" s="1">
        <v>0</v>
      </c>
      <c r="G712" s="2">
        <f t="shared" si="10"/>
        <v>179.32131000000001</v>
      </c>
      <c r="H712" s="2">
        <f t="shared" si="11"/>
        <v>0.21000000000000796</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269675.45</v>
      </c>
      <c r="D713" s="1">
        <f>'PR-RAS'!E720</f>
        <v>209699.58</v>
      </c>
      <c r="E713" s="1">
        <v>0</v>
      </c>
      <c r="F713" s="1">
        <v>0</v>
      </c>
      <c r="G713" s="2">
        <f t="shared" si="10"/>
        <v>490621.12231999997</v>
      </c>
      <c r="H713" s="2">
        <f t="shared" si="11"/>
        <v>0.87000000002444722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92270.24</v>
      </c>
      <c r="D714" s="1">
        <f>'PR-RAS'!E721</f>
        <v>95134.22</v>
      </c>
      <c r="E714" s="1">
        <v>0</v>
      </c>
      <c r="F714" s="1">
        <v>0</v>
      </c>
      <c r="G714" s="2">
        <f t="shared" si="10"/>
        <v>201450.07883999997</v>
      </c>
      <c r="H714" s="2">
        <f t="shared" si="11"/>
        <v>0.46000000000640284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1804843.19</v>
      </c>
      <c r="D715" s="1">
        <f>'PR-RAS'!E722</f>
        <v>1002585.61</v>
      </c>
      <c r="E715" s="1">
        <v>0</v>
      </c>
      <c r="F715" s="1">
        <v>0</v>
      </c>
      <c r="G715" s="2">
        <f t="shared" si="10"/>
        <v>2720350.2887399998</v>
      </c>
      <c r="H715" s="2">
        <f t="shared" si="11"/>
        <v>0.57999999995809048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81434.8</v>
      </c>
      <c r="D716" s="1">
        <f>'PR-RAS'!E723</f>
        <v>108159.3</v>
      </c>
      <c r="E716" s="1">
        <v>0</v>
      </c>
      <c r="F716" s="1">
        <v>0</v>
      </c>
      <c r="G716" s="2">
        <f t="shared" si="10"/>
        <v>212893.68100000001</v>
      </c>
      <c r="H716" s="2">
        <f t="shared" si="11"/>
        <v>0.5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950180.08</v>
      </c>
      <c r="D717" s="1">
        <f>'PR-RAS'!E724</f>
        <v>238635.73</v>
      </c>
      <c r="E717" s="1">
        <v>0</v>
      </c>
      <c r="F717" s="1">
        <v>0</v>
      </c>
      <c r="G717" s="2">
        <f t="shared" si="10"/>
        <v>1022055.30264</v>
      </c>
      <c r="H717" s="2">
        <f t="shared" si="11"/>
        <v>0.34999999994761311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159261.04</v>
      </c>
      <c r="D718" s="1">
        <f>'PR-RAS'!E725</f>
        <v>165790.82</v>
      </c>
      <c r="E718" s="1">
        <v>0</v>
      </c>
      <c r="F718" s="1">
        <v>0</v>
      </c>
      <c r="G718" s="2">
        <f t="shared" si="10"/>
        <v>351934.20156000002</v>
      </c>
      <c r="H718" s="2">
        <f t="shared" si="11"/>
        <v>0.22000000000116415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96182.09</v>
      </c>
      <c r="D719" s="1">
        <f>'PR-RAS'!E726</f>
        <v>47123.73</v>
      </c>
      <c r="E719" s="1">
        <v>0</v>
      </c>
      <c r="F719" s="1">
        <v>0</v>
      </c>
      <c r="G719" s="2">
        <f t="shared" si="10"/>
        <v>136728.41689999998</v>
      </c>
      <c r="H719" s="2">
        <f t="shared" si="11"/>
        <v>0.35999999999330612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28371.599999999999</v>
      </c>
      <c r="D732" s="1">
        <f>'PR-RAS'!E739</f>
        <v>24247.05</v>
      </c>
      <c r="E732" s="1">
        <v>0</v>
      </c>
      <c r="F732" s="1">
        <v>0</v>
      </c>
      <c r="G732" s="2">
        <f t="shared" si="10"/>
        <v>56188.826699999998</v>
      </c>
      <c r="H732" s="2">
        <f t="shared" si="11"/>
        <v>0.4500000000007276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160783.37</v>
      </c>
      <c r="D735" s="1">
        <f>'PR-RAS'!E742</f>
        <v>261358.66</v>
      </c>
      <c r="E735" s="1">
        <v>0</v>
      </c>
      <c r="F735" s="1">
        <v>0</v>
      </c>
      <c r="G735" s="2">
        <f t="shared" si="10"/>
        <v>501689.50645999995</v>
      </c>
      <c r="H735" s="2">
        <f t="shared" si="11"/>
        <v>0.70999999999185093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3788.8</v>
      </c>
      <c r="D737" s="1">
        <f>'PR-RAS'!E744</f>
        <v>1.74</v>
      </c>
      <c r="E737" s="1">
        <v>0</v>
      </c>
      <c r="F737" s="1">
        <v>0</v>
      </c>
      <c r="G737" s="2">
        <f t="shared" si="10"/>
        <v>2791.1180800000002</v>
      </c>
      <c r="H737" s="2">
        <f t="shared" si="11"/>
        <v>0.45999999999981811</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31947.1</v>
      </c>
      <c r="D750" s="1">
        <f>'PR-RAS'!E757</f>
        <v>0</v>
      </c>
      <c r="E750" s="1">
        <v>0</v>
      </c>
      <c r="F750" s="1">
        <v>0</v>
      </c>
      <c r="G750" s="2">
        <f t="shared" si="10"/>
        <v>23928.377899999999</v>
      </c>
      <c r="H750" s="2">
        <f t="shared" si="11"/>
        <v>9.9999999998544808E-2</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643060.28</v>
      </c>
      <c r="D752" s="1">
        <f>'PR-RAS'!E759</f>
        <v>638349.92000000004</v>
      </c>
      <c r="E752" s="1">
        <v>0</v>
      </c>
      <c r="F752" s="1">
        <v>0</v>
      </c>
      <c r="G752" s="2">
        <f t="shared" si="10"/>
        <v>1441739.8501200001</v>
      </c>
      <c r="H752" s="2">
        <f t="shared" si="11"/>
        <v>0.35999999998603016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139475.48000000001</v>
      </c>
      <c r="D753" s="1">
        <f>'PR-RAS'!E760</f>
        <v>148048.60999999999</v>
      </c>
      <c r="E753" s="1">
        <v>0</v>
      </c>
      <c r="F753" s="1">
        <v>0</v>
      </c>
      <c r="G753" s="2">
        <f t="shared" si="10"/>
        <v>327550.67039999994</v>
      </c>
      <c r="H753" s="2">
        <f t="shared" si="11"/>
        <v>0.87000000002444722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46.45</v>
      </c>
      <c r="D755" s="1">
        <f>'PR-RAS'!E762</f>
        <v>46.45</v>
      </c>
      <c r="E755" s="1">
        <v>0</v>
      </c>
      <c r="F755" s="1">
        <v>0</v>
      </c>
      <c r="G755" s="2">
        <f t="shared" si="10"/>
        <v>105.06990000000002</v>
      </c>
      <c r="H755" s="2">
        <f t="shared" si="11"/>
        <v>0.90000000000000568</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13575.69</v>
      </c>
      <c r="D756" s="1">
        <f>'PR-RAS'!E763</f>
        <v>3000</v>
      </c>
      <c r="E756" s="1">
        <v>0</v>
      </c>
      <c r="F756" s="1">
        <v>0</v>
      </c>
      <c r="G756" s="2">
        <f t="shared" si="10"/>
        <v>14779.645950000002</v>
      </c>
      <c r="H756" s="2">
        <f t="shared" si="11"/>
        <v>0.30999999999949068</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1272.9000000000001</v>
      </c>
      <c r="D757" s="1">
        <f>'PR-RAS'!E764</f>
        <v>5092.8999999999996</v>
      </c>
      <c r="E757" s="1">
        <v>0</v>
      </c>
      <c r="F757" s="1">
        <v>0</v>
      </c>
      <c r="G757" s="2">
        <f t="shared" si="10"/>
        <v>8662.7771999999986</v>
      </c>
      <c r="H757" s="2">
        <f t="shared" si="11"/>
        <v>0.20000000000027285</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105297.87</v>
      </c>
      <c r="D763" s="1">
        <f>'PR-RAS'!E770</f>
        <v>214967.89</v>
      </c>
      <c r="E763" s="1">
        <v>0</v>
      </c>
      <c r="F763" s="1">
        <v>0</v>
      </c>
      <c r="G763" s="2">
        <f t="shared" si="10"/>
        <v>407848.04130000004</v>
      </c>
      <c r="H763" s="2">
        <f t="shared" si="11"/>
        <v>0.23999999999068677</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1787607.29</v>
      </c>
      <c r="D764" s="1">
        <f>'PR-RAS'!E771</f>
        <v>20000</v>
      </c>
      <c r="E764" s="1">
        <v>0</v>
      </c>
      <c r="F764" s="1">
        <v>0</v>
      </c>
      <c r="G764" s="2">
        <f t="shared" si="10"/>
        <v>1394464.3622700002</v>
      </c>
      <c r="H764" s="2">
        <f t="shared" si="11"/>
        <v>0.2900000000372529</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71450.7</v>
      </c>
      <c r="D784" s="1">
        <f>'PR-RAS'!E791</f>
        <v>41350.21</v>
      </c>
      <c r="E784" s="1">
        <v>0</v>
      </c>
      <c r="F784" s="1">
        <v>0</v>
      </c>
      <c r="G784" s="2">
        <f t="shared" si="10"/>
        <v>120700.32696000001</v>
      </c>
      <c r="H784" s="2">
        <f t="shared" si="11"/>
        <v>0.51000000000203727</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8219.99</v>
      </c>
      <c r="D809" s="1">
        <f>'PR-RAS'!E816</f>
        <v>4369.7</v>
      </c>
      <c r="E809" s="1">
        <v>0</v>
      </c>
      <c r="F809" s="1">
        <v>0</v>
      </c>
      <c r="G809" s="2">
        <f t="shared" si="10"/>
        <v>13703.187120000001</v>
      </c>
      <c r="H809" s="2">
        <f t="shared" si="11"/>
        <v>0.31000000000040018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321.02</v>
      </c>
      <c r="E810" s="1">
        <v>0</v>
      </c>
      <c r="F810" s="1">
        <v>0</v>
      </c>
      <c r="G810" s="2">
        <f t="shared" ref="G810:G983" si="18">(B810/1000)*(C810*1+D810*2)</f>
        <v>519.41035999999997</v>
      </c>
      <c r="H810" s="2">
        <f t="shared" ref="H810:H1067" si="19">ABS(C810-ROUND(C810,0))+ABS(D810-ROUND(D810,0))</f>
        <v>1.999999999998181E-2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267079.40999999997</v>
      </c>
      <c r="D812" s="1">
        <f>'PR-RAS'!E819</f>
        <v>241439.54</v>
      </c>
      <c r="E812" s="1">
        <v>0</v>
      </c>
      <c r="F812" s="1">
        <v>0</v>
      </c>
      <c r="G812" s="2">
        <f t="shared" si="18"/>
        <v>608216.33539000002</v>
      </c>
      <c r="H812" s="2">
        <f t="shared" si="19"/>
        <v>0.86999999996623956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232294.51</v>
      </c>
      <c r="D816" s="1">
        <f>'PR-RAS'!E823</f>
        <v>252714.22</v>
      </c>
      <c r="E816" s="1">
        <v>0</v>
      </c>
      <c r="F816" s="1">
        <v>0</v>
      </c>
      <c r="G816" s="2">
        <f t="shared" si="18"/>
        <v>601244.20424999995</v>
      </c>
      <c r="H816" s="2">
        <f t="shared" si="19"/>
        <v>0.70999999999185093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4019472.72</v>
      </c>
      <c r="D817" s="1">
        <f>'PR-RAS'!E824</f>
        <v>3975480.54</v>
      </c>
      <c r="E817" s="1">
        <v>0</v>
      </c>
      <c r="F817" s="1">
        <v>0</v>
      </c>
      <c r="G817" s="2">
        <f t="shared" si="18"/>
        <v>9767873.9807999991</v>
      </c>
      <c r="H817" s="2">
        <f t="shared" si="19"/>
        <v>0.73999999975785613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110138.41</v>
      </c>
      <c r="D819" s="1">
        <f>'PR-RAS'!E826</f>
        <v>99312.79</v>
      </c>
      <c r="E819" s="1">
        <v>0</v>
      </c>
      <c r="F819" s="1">
        <v>0</v>
      </c>
      <c r="G819" s="2">
        <f t="shared" si="18"/>
        <v>252568.94381999999</v>
      </c>
      <c r="H819" s="2">
        <f t="shared" si="19"/>
        <v>0.6200000000098953</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6604.49</v>
      </c>
      <c r="D820" s="1">
        <f>'PR-RAS'!E827</f>
        <v>7596.96</v>
      </c>
      <c r="E820" s="1">
        <v>0</v>
      </c>
      <c r="F820" s="1">
        <v>0</v>
      </c>
      <c r="G820" s="2">
        <f t="shared" si="18"/>
        <v>17852.897789999999</v>
      </c>
      <c r="H820" s="2">
        <f t="shared" si="19"/>
        <v>0.52999999999974534</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713471.71</v>
      </c>
      <c r="D821" s="1">
        <f>'PR-RAS'!E828</f>
        <v>880434.49</v>
      </c>
      <c r="E821" s="1">
        <v>0</v>
      </c>
      <c r="F821" s="1">
        <v>0</v>
      </c>
      <c r="G821" s="2">
        <f t="shared" si="18"/>
        <v>2028959.3657999998</v>
      </c>
      <c r="H821" s="2">
        <f t="shared" si="19"/>
        <v>0.78000000002793968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3000</v>
      </c>
      <c r="E822" s="1">
        <v>0</v>
      </c>
      <c r="F822" s="1">
        <v>0</v>
      </c>
      <c r="G822" s="2">
        <f t="shared" si="18"/>
        <v>4926</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509.14</v>
      </c>
      <c r="D849" s="1">
        <f>'PR-RAS'!E856</f>
        <v>5081.7700000000004</v>
      </c>
      <c r="E849" s="1">
        <v>0</v>
      </c>
      <c r="F849" s="1">
        <v>0</v>
      </c>
      <c r="G849" s="2">
        <f t="shared" si="18"/>
        <v>9050.4326399999991</v>
      </c>
      <c r="H849" s="2">
        <f t="shared" si="19"/>
        <v>0.3699999999995498</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1833751.17</v>
      </c>
      <c r="D871" s="1">
        <f>'PR-RAS'!E878</f>
        <v>0</v>
      </c>
      <c r="E871" s="1">
        <v>0</v>
      </c>
      <c r="F871" s="1">
        <v>0</v>
      </c>
      <c r="G871" s="2">
        <f t="shared" si="18"/>
        <v>1595363.5178999999</v>
      </c>
      <c r="H871" s="2">
        <f t="shared" si="19"/>
        <v>0.16999999992549419</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2479922.75</v>
      </c>
      <c r="D878" s="1">
        <f>'PR-RAS'!E885</f>
        <v>498586.14</v>
      </c>
      <c r="E878" s="1">
        <v>0</v>
      </c>
      <c r="F878" s="1">
        <v>0</v>
      </c>
      <c r="G878" s="2">
        <f t="shared" si="18"/>
        <v>3049412.34131</v>
      </c>
      <c r="H878" s="2">
        <f t="shared" si="19"/>
        <v>0.39000000001396984</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1810652.15</v>
      </c>
      <c r="D879" s="1">
        <f>'PR-RAS'!E886</f>
        <v>1456311.25</v>
      </c>
      <c r="E879" s="1">
        <v>0</v>
      </c>
      <c r="F879" s="1">
        <v>0</v>
      </c>
      <c r="G879" s="2">
        <f t="shared" si="18"/>
        <v>4147035.1427000002</v>
      </c>
      <c r="H879" s="2">
        <f t="shared" si="19"/>
        <v>0.39999999990686774</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3442.09</v>
      </c>
      <c r="E893" s="1">
        <v>0</v>
      </c>
      <c r="F893" s="1">
        <v>0</v>
      </c>
      <c r="G893" s="2">
        <f t="shared" si="18"/>
        <v>6140.6885600000005</v>
      </c>
      <c r="H893" s="2">
        <f t="shared" si="19"/>
        <v>9.0000000000145519E-2</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612611.03</v>
      </c>
      <c r="D940" s="1">
        <f>'PR-RAS'!E947</f>
        <v>612610.36</v>
      </c>
      <c r="E940" s="1">
        <v>0</v>
      </c>
      <c r="F940" s="1">
        <v>0</v>
      </c>
      <c r="G940" s="2">
        <f t="shared" si="18"/>
        <v>1725724.0132499998</v>
      </c>
      <c r="H940" s="2">
        <f t="shared" si="19"/>
        <v>0.39000000001396984</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1498197.12</v>
      </c>
      <c r="D946" s="1">
        <f>'PR-RAS'!E953</f>
        <v>4567437.79</v>
      </c>
      <c r="E946" s="1">
        <v>0</v>
      </c>
      <c r="F946" s="1">
        <v>0</v>
      </c>
      <c r="G946" s="2">
        <f t="shared" si="18"/>
        <v>10048253.701499999</v>
      </c>
      <c r="H946" s="2">
        <f t="shared" si="19"/>
        <v>0.33000000007450581</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494700.54</v>
      </c>
      <c r="D947" s="1">
        <f>'PR-RAS'!E954</f>
        <v>703665.58</v>
      </c>
      <c r="E947" s="1">
        <v>0</v>
      </c>
      <c r="F947" s="1">
        <v>0</v>
      </c>
      <c r="G947" s="2">
        <f t="shared" si="18"/>
        <v>1799321.9881999998</v>
      </c>
      <c r="H947" s="2">
        <f t="shared" si="19"/>
        <v>0.88000000006286427</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35946.339999999997</v>
      </c>
      <c r="D951" s="1">
        <f>'PR-RAS'!E958</f>
        <v>0</v>
      </c>
      <c r="E951" s="1">
        <v>0</v>
      </c>
      <c r="F951" s="1">
        <v>0</v>
      </c>
      <c r="G951" s="2">
        <f t="shared" si="18"/>
        <v>34149.022999999994</v>
      </c>
      <c r="H951" s="2">
        <f t="shared" si="19"/>
        <v>0.33999999999650754</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94308.800000000003</v>
      </c>
      <c r="D978" s="1">
        <f>'PR-RAS'!E987</f>
        <v>0</v>
      </c>
      <c r="E978" s="1">
        <v>0</v>
      </c>
      <c r="F978" s="1">
        <v>0</v>
      </c>
      <c r="G978" s="2">
        <f t="shared" si="18"/>
        <v>92139.6976</v>
      </c>
      <c r="H978" s="2">
        <f t="shared" si="19"/>
        <v>0.19999999999708962</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3009668.66</v>
      </c>
      <c r="D979" s="1">
        <f>'PR-RAS'!E988</f>
        <v>1170000</v>
      </c>
      <c r="E979" s="1">
        <v>0</v>
      </c>
      <c r="F979" s="1">
        <v>0</v>
      </c>
      <c r="G979" s="2">
        <f t="shared" si="18"/>
        <v>5231975.94948</v>
      </c>
      <c r="H979" s="2">
        <f t="shared" si="19"/>
        <v>0.33999999985098839</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258498295.29999995</v>
      </c>
      <c r="D984" s="6">
        <f>BILANCA!E6</f>
        <v>214682146.82999998</v>
      </c>
      <c r="E984" s="6">
        <v>0</v>
      </c>
      <c r="F984" s="6">
        <v>0</v>
      </c>
      <c r="G984" s="7">
        <f t="shared" ref="G984:G1241" si="22">B984/1000*C984+B984/500*D984</f>
        <v>687862.58895999996</v>
      </c>
      <c r="H984" s="7">
        <f t="shared" si="19"/>
        <v>0.46999996900558472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217656426.91999996</v>
      </c>
      <c r="D985" s="1">
        <f>BILANCA!E7</f>
        <v>170818830.93999997</v>
      </c>
      <c r="E985" s="1">
        <v>0</v>
      </c>
      <c r="F985" s="1">
        <v>0</v>
      </c>
      <c r="G985" s="2">
        <f t="shared" si="22"/>
        <v>1118588.1775999998</v>
      </c>
      <c r="H985" s="2">
        <f t="shared" si="19"/>
        <v>0.14000007510185242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9169448.709999999</v>
      </c>
      <c r="D986" s="1">
        <f>BILANCA!E8</f>
        <v>7955932.2299999995</v>
      </c>
      <c r="E986" s="1">
        <v>0</v>
      </c>
      <c r="F986" s="1">
        <v>0</v>
      </c>
      <c r="G986" s="2">
        <f t="shared" si="22"/>
        <v>75243.939509999997</v>
      </c>
      <c r="H986" s="2">
        <f t="shared" si="19"/>
        <v>0.52000000048428774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8236583.3099999996</v>
      </c>
      <c r="D987" s="1">
        <f>BILANCA!E9</f>
        <v>7126524.6100000003</v>
      </c>
      <c r="E987" s="1">
        <v>0</v>
      </c>
      <c r="F987" s="1">
        <v>0</v>
      </c>
      <c r="G987" s="2">
        <f t="shared" si="22"/>
        <v>89958.53012000001</v>
      </c>
      <c r="H987" s="2">
        <f t="shared" si="19"/>
        <v>0.69999999925494194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1658734.65</v>
      </c>
      <c r="D988" s="1">
        <f>BILANCA!E10</f>
        <v>1292682.06</v>
      </c>
      <c r="E988" s="1">
        <v>0</v>
      </c>
      <c r="F988" s="1">
        <v>0</v>
      </c>
      <c r="G988" s="2">
        <f t="shared" si="22"/>
        <v>21220.493849999999</v>
      </c>
      <c r="H988" s="2">
        <f t="shared" si="19"/>
        <v>0.41000000014901161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725869.25</v>
      </c>
      <c r="D989" s="1">
        <f>BILANCA!E11</f>
        <v>463274.44</v>
      </c>
      <c r="E989" s="1">
        <v>0</v>
      </c>
      <c r="F989" s="1">
        <v>0</v>
      </c>
      <c r="G989" s="2">
        <f t="shared" si="22"/>
        <v>9914.5087800000001</v>
      </c>
      <c r="H989" s="2">
        <f t="shared" si="19"/>
        <v>0.69000000000232831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195144615.51999995</v>
      </c>
      <c r="D990" s="1">
        <f>BILANCA!E12</f>
        <v>150371286.98999998</v>
      </c>
      <c r="E990" s="1">
        <v>0</v>
      </c>
      <c r="F990" s="1">
        <v>0</v>
      </c>
      <c r="G990" s="2">
        <f t="shared" si="22"/>
        <v>3471210.3264999995</v>
      </c>
      <c r="H990" s="2">
        <f t="shared" si="19"/>
        <v>0.49000006914138794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166487176.75999999</v>
      </c>
      <c r="D991" s="1">
        <f>BILANCA!E13</f>
        <v>130791907.84</v>
      </c>
      <c r="E991" s="1">
        <v>0</v>
      </c>
      <c r="F991" s="1">
        <v>0</v>
      </c>
      <c r="G991" s="2">
        <f t="shared" si="22"/>
        <v>3424567.93952</v>
      </c>
      <c r="H991" s="2">
        <f t="shared" si="19"/>
        <v>0.40000000596046448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1226154.3</v>
      </c>
      <c r="D992" s="1">
        <f>BILANCA!E14</f>
        <v>759973.31</v>
      </c>
      <c r="E992" s="1">
        <v>0</v>
      </c>
      <c r="F992" s="1">
        <v>0</v>
      </c>
      <c r="G992" s="2">
        <f t="shared" si="22"/>
        <v>24714.90828</v>
      </c>
      <c r="H992" s="2">
        <f t="shared" si="19"/>
        <v>0.61000000010244548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236393707.03999999</v>
      </c>
      <c r="D993" s="1">
        <f>BILANCA!E15</f>
        <v>186611556.47</v>
      </c>
      <c r="E993" s="1">
        <v>0</v>
      </c>
      <c r="F993" s="1">
        <v>0</v>
      </c>
      <c r="G993" s="2">
        <f t="shared" si="22"/>
        <v>6096168.1997999996</v>
      </c>
      <c r="H993" s="2">
        <f t="shared" si="19"/>
        <v>0.50999999046325684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1440321.81</v>
      </c>
      <c r="D994" s="1">
        <f>BILANCA!E16</f>
        <v>757699.78</v>
      </c>
      <c r="E994" s="1">
        <v>0</v>
      </c>
      <c r="F994" s="1">
        <v>0</v>
      </c>
      <c r="G994" s="2">
        <f t="shared" si="22"/>
        <v>32512.93507</v>
      </c>
      <c r="H994" s="2">
        <f t="shared" si="19"/>
        <v>0.40999999991618097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7078138.6900000004</v>
      </c>
      <c r="D995" s="1">
        <f>BILANCA!E17</f>
        <v>4017964.49</v>
      </c>
      <c r="E995" s="1">
        <v>0</v>
      </c>
      <c r="F995" s="1">
        <v>0</v>
      </c>
      <c r="G995" s="2">
        <f t="shared" si="22"/>
        <v>181368.81204000002</v>
      </c>
      <c r="H995" s="2">
        <f t="shared" si="19"/>
        <v>0.79999999981373549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79651145.079999998</v>
      </c>
      <c r="D996" s="1">
        <f>BILANCA!E18</f>
        <v>61355286.210000001</v>
      </c>
      <c r="E996" s="1">
        <v>0</v>
      </c>
      <c r="F996" s="1">
        <v>0</v>
      </c>
      <c r="G996" s="2">
        <f t="shared" si="22"/>
        <v>2630702.3274999997</v>
      </c>
      <c r="H996" s="2">
        <f t="shared" si="19"/>
        <v>0.28999999910593033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25086890.75999999</v>
      </c>
      <c r="D997" s="1">
        <f>BILANCA!E19</f>
        <v>16491531.649999999</v>
      </c>
      <c r="E997" s="1">
        <v>0</v>
      </c>
      <c r="F997" s="1">
        <v>0</v>
      </c>
      <c r="G997" s="2">
        <f t="shared" si="22"/>
        <v>812979.35683999979</v>
      </c>
      <c r="H997" s="2">
        <f t="shared" si="19"/>
        <v>0.59000001102685928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23003629.98</v>
      </c>
      <c r="D998" s="1">
        <f>BILANCA!E20</f>
        <v>21401765.91</v>
      </c>
      <c r="E998" s="1">
        <v>0</v>
      </c>
      <c r="F998" s="1">
        <v>0</v>
      </c>
      <c r="G998" s="2">
        <f t="shared" si="22"/>
        <v>987107.42700000003</v>
      </c>
      <c r="H998" s="2">
        <f t="shared" si="19"/>
        <v>0.10999999940395355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1232127.77</v>
      </c>
      <c r="D999" s="1">
        <f>BILANCA!E21</f>
        <v>1238406.3400000001</v>
      </c>
      <c r="E999" s="1">
        <v>0</v>
      </c>
      <c r="F999" s="1">
        <v>0</v>
      </c>
      <c r="G999" s="2">
        <f t="shared" si="22"/>
        <v>59343.047200000001</v>
      </c>
      <c r="H999" s="2">
        <f t="shared" si="19"/>
        <v>0.57000000006519258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7862860.9199999999</v>
      </c>
      <c r="D1000" s="1">
        <f>BILANCA!E22</f>
        <v>3325146.04</v>
      </c>
      <c r="E1000" s="1">
        <v>0</v>
      </c>
      <c r="F1000" s="1">
        <v>0</v>
      </c>
      <c r="G1000" s="2">
        <f t="shared" si="22"/>
        <v>246723.60100000002</v>
      </c>
      <c r="H1000" s="2">
        <f t="shared" si="19"/>
        <v>0.12000000011175871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40095989.340000004</v>
      </c>
      <c r="D1001" s="1">
        <f>BILANCA!E23</f>
        <v>12721053.359999999</v>
      </c>
      <c r="E1001" s="1">
        <v>0</v>
      </c>
      <c r="F1001" s="1">
        <v>0</v>
      </c>
      <c r="G1001" s="2">
        <f t="shared" si="22"/>
        <v>1179685.72908</v>
      </c>
      <c r="H1001" s="2">
        <f t="shared" si="19"/>
        <v>0.70000000298023224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954566.1</v>
      </c>
      <c r="D1002" s="1">
        <f>BILANCA!E24</f>
        <v>576911.79</v>
      </c>
      <c r="E1002" s="1">
        <v>0</v>
      </c>
      <c r="F1002" s="1">
        <v>0</v>
      </c>
      <c r="G1002" s="2">
        <f t="shared" si="22"/>
        <v>40059.403919999997</v>
      </c>
      <c r="H1002" s="2">
        <f t="shared" si="19"/>
        <v>0.30999999993946403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1695327.05</v>
      </c>
      <c r="D1003" s="1">
        <f>BILANCA!E25</f>
        <v>1750723.06</v>
      </c>
      <c r="E1003" s="1">
        <v>0</v>
      </c>
      <c r="F1003" s="1">
        <v>0</v>
      </c>
      <c r="G1003" s="2">
        <f t="shared" si="22"/>
        <v>103935.46340000001</v>
      </c>
      <c r="H1003" s="2">
        <f t="shared" si="19"/>
        <v>0.11000000010244548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12205338.16</v>
      </c>
      <c r="D1004" s="1">
        <f>BILANCA!E26</f>
        <v>12021214.789999999</v>
      </c>
      <c r="E1004" s="1">
        <v>0</v>
      </c>
      <c r="F1004" s="1">
        <v>0</v>
      </c>
      <c r="G1004" s="2">
        <f t="shared" si="22"/>
        <v>761203.12254000001</v>
      </c>
      <c r="H1004" s="2">
        <f t="shared" si="19"/>
        <v>0.37000000104308128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61962948.560000002</v>
      </c>
      <c r="D1006" s="1">
        <f>BILANCA!E28</f>
        <v>36543689.640000001</v>
      </c>
      <c r="E1006" s="1">
        <v>0</v>
      </c>
      <c r="F1006" s="1">
        <v>0</v>
      </c>
      <c r="G1006" s="2">
        <f t="shared" si="22"/>
        <v>3106157.5403200001</v>
      </c>
      <c r="H1006" s="2">
        <f t="shared" si="19"/>
        <v>0.79999999701976776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1376467.23</v>
      </c>
      <c r="D1007" s="1">
        <f>BILANCA!E29</f>
        <v>1242662.4099999997</v>
      </c>
      <c r="E1007" s="1">
        <v>0</v>
      </c>
      <c r="F1007" s="1">
        <v>0</v>
      </c>
      <c r="G1007" s="2">
        <f t="shared" si="22"/>
        <v>92683.009199999986</v>
      </c>
      <c r="H1007" s="2">
        <f t="shared" si="19"/>
        <v>0.63999999966472387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4608704.16</v>
      </c>
      <c r="D1008" s="1">
        <f>BILANCA!E30</f>
        <v>4204545.47</v>
      </c>
      <c r="E1008" s="1">
        <v>0</v>
      </c>
      <c r="F1008" s="1">
        <v>0</v>
      </c>
      <c r="G1008" s="2">
        <f t="shared" si="22"/>
        <v>325444.8775</v>
      </c>
      <c r="H1008" s="2">
        <f t="shared" si="19"/>
        <v>0.62999999988824129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14780.34</v>
      </c>
      <c r="D1010" s="1">
        <f>BILANCA!E32</f>
        <v>14780.34</v>
      </c>
      <c r="E1010" s="1">
        <v>0</v>
      </c>
      <c r="F1010" s="1">
        <v>0</v>
      </c>
      <c r="G1010" s="2">
        <f t="shared" si="22"/>
        <v>1197.2075400000001</v>
      </c>
      <c r="H1010" s="2">
        <f t="shared" si="19"/>
        <v>0.68000000000029104</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3247017.27</v>
      </c>
      <c r="D1012" s="1">
        <f>BILANCA!E34</f>
        <v>2976663.4</v>
      </c>
      <c r="E1012" s="1">
        <v>0</v>
      </c>
      <c r="F1012" s="1">
        <v>0</v>
      </c>
      <c r="G1012" s="2">
        <f t="shared" si="22"/>
        <v>266809.97803</v>
      </c>
      <c r="H1012" s="2">
        <f t="shared" si="19"/>
        <v>0.66999999992549419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1462049.1700000004</v>
      </c>
      <c r="D1013" s="1">
        <f>BILANCA!E35</f>
        <v>1409031.5100000002</v>
      </c>
      <c r="E1013" s="1">
        <v>0</v>
      </c>
      <c r="F1013" s="1">
        <v>0</v>
      </c>
      <c r="G1013" s="2">
        <f t="shared" si="22"/>
        <v>128403.36570000002</v>
      </c>
      <c r="H1013" s="2">
        <f t="shared" si="19"/>
        <v>0.66000000014901161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3644888.97</v>
      </c>
      <c r="D1014" s="1">
        <f>BILANCA!E36</f>
        <v>3772632.13</v>
      </c>
      <c r="E1014" s="1">
        <v>0</v>
      </c>
      <c r="F1014" s="1">
        <v>0</v>
      </c>
      <c r="G1014" s="2">
        <f t="shared" si="22"/>
        <v>346894.75013</v>
      </c>
      <c r="H1014" s="2">
        <f t="shared" si="19"/>
        <v>0.15999999968335032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43047.1</v>
      </c>
      <c r="D1015" s="1">
        <f>BILANCA!E37</f>
        <v>72916.710000000006</v>
      </c>
      <c r="E1015" s="1">
        <v>0</v>
      </c>
      <c r="F1015" s="1">
        <v>0</v>
      </c>
      <c r="G1015" s="2">
        <f t="shared" si="22"/>
        <v>6044.1766400000006</v>
      </c>
      <c r="H1015" s="2">
        <f t="shared" si="19"/>
        <v>0.38999999999214197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73160.72</v>
      </c>
      <c r="D1017" s="1">
        <f>BILANCA!E39</f>
        <v>73160.72</v>
      </c>
      <c r="E1017" s="1">
        <v>0</v>
      </c>
      <c r="F1017" s="1">
        <v>0</v>
      </c>
      <c r="G1017" s="2">
        <f t="shared" si="22"/>
        <v>7462.3934399999998</v>
      </c>
      <c r="H1017" s="2">
        <f t="shared" si="19"/>
        <v>0.55999999999767169</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2299047.62</v>
      </c>
      <c r="D1018" s="1">
        <f>BILANCA!E40</f>
        <v>2509678.0499999998</v>
      </c>
      <c r="E1018" s="1">
        <v>0</v>
      </c>
      <c r="F1018" s="1">
        <v>0</v>
      </c>
      <c r="G1018" s="2">
        <f t="shared" si="22"/>
        <v>256144.13020000001</v>
      </c>
      <c r="H1018" s="2">
        <f t="shared" si="19"/>
        <v>0.42999999970197678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89405.319999999978</v>
      </c>
      <c r="D1019" s="1">
        <f>BILANCA!E41</f>
        <v>48511.289999999979</v>
      </c>
      <c r="E1019" s="1">
        <v>0</v>
      </c>
      <c r="F1019" s="1">
        <v>0</v>
      </c>
      <c r="G1019" s="2">
        <f t="shared" si="22"/>
        <v>6711.4043999999976</v>
      </c>
      <c r="H1019" s="2">
        <f t="shared" si="19"/>
        <v>0.60999999995692633</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261399.36</v>
      </c>
      <c r="D1020" s="1">
        <f>BILANCA!E42</f>
        <v>183891.46</v>
      </c>
      <c r="E1020" s="1">
        <v>0</v>
      </c>
      <c r="F1020" s="1">
        <v>0</v>
      </c>
      <c r="G1020" s="2">
        <f t="shared" si="22"/>
        <v>23279.744359999997</v>
      </c>
      <c r="H1020" s="2">
        <f t="shared" si="19"/>
        <v>0.81999999997788109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12080.55</v>
      </c>
      <c r="D1021" s="1">
        <f>BILANCA!E43</f>
        <v>10647.05</v>
      </c>
      <c r="E1021" s="1">
        <v>0</v>
      </c>
      <c r="F1021" s="1">
        <v>0</v>
      </c>
      <c r="G1021" s="2">
        <f t="shared" si="22"/>
        <v>1268.2366999999999</v>
      </c>
      <c r="H1021" s="2">
        <f t="shared" si="19"/>
        <v>0.5</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184074.59</v>
      </c>
      <c r="D1022" s="1">
        <f>BILANCA!E44</f>
        <v>146027.22</v>
      </c>
      <c r="E1022" s="1">
        <v>0</v>
      </c>
      <c r="F1022" s="1">
        <v>0</v>
      </c>
      <c r="G1022" s="2">
        <f t="shared" si="22"/>
        <v>18569.032169999999</v>
      </c>
      <c r="H1022" s="2">
        <f t="shared" si="19"/>
        <v>0.63000000000465661</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642626.2799999998</v>
      </c>
      <c r="D1023" s="1">
        <f>BILANCA!E45</f>
        <v>387642.29000000004</v>
      </c>
      <c r="E1023" s="1">
        <v>0</v>
      </c>
      <c r="F1023" s="1">
        <v>0</v>
      </c>
      <c r="G1023" s="2">
        <f t="shared" si="22"/>
        <v>56716.434399999998</v>
      </c>
      <c r="H1023" s="2">
        <f t="shared" si="19"/>
        <v>0.56999999983236194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1637440.43</v>
      </c>
      <c r="D1025" s="1">
        <f>BILANCA!E47</f>
        <v>903802.6</v>
      </c>
      <c r="E1025" s="1">
        <v>0</v>
      </c>
      <c r="F1025" s="1">
        <v>0</v>
      </c>
      <c r="G1025" s="2">
        <f t="shared" si="22"/>
        <v>144691.91646000001</v>
      </c>
      <c r="H1025" s="2">
        <f t="shared" si="19"/>
        <v>0.82999999995809048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64174.91</v>
      </c>
      <c r="D1026" s="1">
        <f>BILANCA!E48</f>
        <v>8990.84</v>
      </c>
      <c r="E1026" s="1">
        <v>0</v>
      </c>
      <c r="F1026" s="1">
        <v>0</v>
      </c>
      <c r="G1026" s="2">
        <f t="shared" si="22"/>
        <v>3532.7333699999999</v>
      </c>
      <c r="H1026" s="2">
        <f t="shared" si="19"/>
        <v>0.24999999999636202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50085.29</v>
      </c>
      <c r="D1027" s="1">
        <f>BILANCA!E49</f>
        <v>46772.79</v>
      </c>
      <c r="E1027" s="1">
        <v>0</v>
      </c>
      <c r="F1027" s="1">
        <v>0</v>
      </c>
      <c r="G1027" s="2">
        <f t="shared" si="22"/>
        <v>6319.75828</v>
      </c>
      <c r="H1027" s="2">
        <f t="shared" si="19"/>
        <v>0.5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1109074.3500000001</v>
      </c>
      <c r="D1028" s="1">
        <f>BILANCA!E50</f>
        <v>571923.93999999994</v>
      </c>
      <c r="E1028" s="1">
        <v>0</v>
      </c>
      <c r="F1028" s="1">
        <v>0</v>
      </c>
      <c r="G1028" s="2">
        <f t="shared" si="22"/>
        <v>101381.50034999999</v>
      </c>
      <c r="H1028" s="2">
        <f t="shared" si="19"/>
        <v>0.41000000014901161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4156.83</v>
      </c>
      <c r="D1029" s="1">
        <f>BILANCA!E51</f>
        <v>0</v>
      </c>
      <c r="E1029" s="1">
        <v>0</v>
      </c>
      <c r="F1029" s="1">
        <v>0</v>
      </c>
      <c r="G1029" s="2">
        <f t="shared" si="22"/>
        <v>191.21418</v>
      </c>
      <c r="H1029" s="2">
        <f t="shared" si="19"/>
        <v>0.17000000000007276</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52928.94000000041</v>
      </c>
      <c r="D1030" s="1">
        <f>BILANCA!E52</f>
        <v>43294.439999999478</v>
      </c>
      <c r="E1030" s="1">
        <v>0</v>
      </c>
      <c r="F1030" s="1">
        <v>0</v>
      </c>
      <c r="G1030" s="2">
        <f t="shared" si="22"/>
        <v>6557.3375399999704</v>
      </c>
      <c r="H1030" s="2">
        <f t="shared" si="19"/>
        <v>0.49999999906867743</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34318.71</v>
      </c>
      <c r="D1031" s="1">
        <f>BILANCA!E53</f>
        <v>7809.05</v>
      </c>
      <c r="E1031" s="1">
        <v>0</v>
      </c>
      <c r="F1031" s="1">
        <v>0</v>
      </c>
      <c r="G1031" s="2">
        <f t="shared" si="22"/>
        <v>2396.9668799999999</v>
      </c>
      <c r="H1031" s="2">
        <f t="shared" si="19"/>
        <v>0.34000000000105501</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6368060.8200000003</v>
      </c>
      <c r="D1032" s="1">
        <f>BILANCA!E54</f>
        <v>4198338.55</v>
      </c>
      <c r="E1032" s="1">
        <v>0</v>
      </c>
      <c r="F1032" s="1">
        <v>0</v>
      </c>
      <c r="G1032" s="2">
        <f t="shared" si="22"/>
        <v>723472.15807999996</v>
      </c>
      <c r="H1032" s="2">
        <f t="shared" si="19"/>
        <v>0.62999999988824129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6349450.5899999999</v>
      </c>
      <c r="D1033" s="1">
        <f>BILANCA!E55</f>
        <v>4162853.16</v>
      </c>
      <c r="E1033" s="1">
        <v>0</v>
      </c>
      <c r="F1033" s="1">
        <v>0</v>
      </c>
      <c r="G1033" s="2">
        <f t="shared" si="22"/>
        <v>733757.84550000005</v>
      </c>
      <c r="H1033" s="2">
        <f t="shared" si="19"/>
        <v>0.57000000029802322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9352372.2199999988</v>
      </c>
      <c r="D1034" s="1">
        <f>BILANCA!E56</f>
        <v>12248474.810000001</v>
      </c>
      <c r="E1034" s="1">
        <v>0</v>
      </c>
      <c r="F1034" s="1">
        <v>0</v>
      </c>
      <c r="G1034" s="2">
        <f t="shared" si="22"/>
        <v>1726315.4138400001</v>
      </c>
      <c r="H1034" s="2">
        <f t="shared" si="19"/>
        <v>0.40999999828636646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4320559.54</v>
      </c>
      <c r="D1035" s="1">
        <f>BILANCA!E57</f>
        <v>1618404.05</v>
      </c>
      <c r="E1035" s="1">
        <v>0</v>
      </c>
      <c r="F1035" s="1">
        <v>0</v>
      </c>
      <c r="G1035" s="2">
        <f t="shared" si="22"/>
        <v>392983.11728000001</v>
      </c>
      <c r="H1035" s="2">
        <f t="shared" si="19"/>
        <v>0.51000000000931323</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55415.77</v>
      </c>
      <c r="D1036" s="1">
        <f>BILANCA!E58</f>
        <v>11984.13</v>
      </c>
      <c r="E1036" s="1">
        <v>0</v>
      </c>
      <c r="F1036" s="1">
        <v>0</v>
      </c>
      <c r="G1036" s="2">
        <f t="shared" si="22"/>
        <v>4207.3535899999997</v>
      </c>
      <c r="H1036" s="2">
        <f t="shared" si="19"/>
        <v>0.36000000000240107</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4976396.91</v>
      </c>
      <c r="D1040" s="1">
        <f>BILANCA!E62</f>
        <v>10618086.630000001</v>
      </c>
      <c r="E1040" s="1">
        <v>0</v>
      </c>
      <c r="F1040" s="1">
        <v>0</v>
      </c>
      <c r="G1040" s="2">
        <f t="shared" si="22"/>
        <v>1494116.4996900002</v>
      </c>
      <c r="H1040" s="2">
        <f t="shared" si="19"/>
        <v>0.45999999903142452</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3932904.7</v>
      </c>
      <c r="D1041" s="1">
        <f>BILANCA!E63</f>
        <v>199842.47000000003</v>
      </c>
      <c r="E1041" s="1">
        <v>0</v>
      </c>
      <c r="F1041" s="1">
        <v>0</v>
      </c>
      <c r="G1041" s="2">
        <f t="shared" si="22"/>
        <v>251290.19912</v>
      </c>
      <c r="H1041" s="2">
        <f t="shared" si="19"/>
        <v>0.76999999984400347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3916272.06</v>
      </c>
      <c r="D1042" s="1">
        <f>BILANCA!E64</f>
        <v>171475.45</v>
      </c>
      <c r="E1042" s="1">
        <v>0</v>
      </c>
      <c r="F1042" s="1">
        <v>0</v>
      </c>
      <c r="G1042" s="2">
        <f t="shared" si="22"/>
        <v>251294.15463999999</v>
      </c>
      <c r="H1042" s="2">
        <f t="shared" si="19"/>
        <v>0.51000000006752089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6332.12</v>
      </c>
      <c r="D1043" s="1">
        <f>BILANCA!E65</f>
        <v>5443.79</v>
      </c>
      <c r="E1043" s="1">
        <v>0</v>
      </c>
      <c r="F1043" s="1">
        <v>0</v>
      </c>
      <c r="G1043" s="2">
        <f t="shared" si="22"/>
        <v>1033.1819999999998</v>
      </c>
      <c r="H1043" s="2">
        <f t="shared" si="19"/>
        <v>0.32999999999992724</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10300.52</v>
      </c>
      <c r="D1045" s="1">
        <f>BILANCA!E67</f>
        <v>22923.23</v>
      </c>
      <c r="E1045" s="1">
        <v>0</v>
      </c>
      <c r="F1045" s="1">
        <v>0</v>
      </c>
      <c r="G1045" s="2">
        <f t="shared" si="22"/>
        <v>3481.11276</v>
      </c>
      <c r="H1045" s="2">
        <f t="shared" si="19"/>
        <v>0.70999999999912689</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40841868.380000003</v>
      </c>
      <c r="D1046" s="1">
        <f>BILANCA!E68</f>
        <v>43863315.890000001</v>
      </c>
      <c r="E1046" s="1">
        <v>0</v>
      </c>
      <c r="F1046" s="1">
        <v>0</v>
      </c>
      <c r="G1046" s="2">
        <f t="shared" si="22"/>
        <v>8099815.5100800004</v>
      </c>
      <c r="H1046" s="2">
        <f t="shared" si="19"/>
        <v>0.49000000208616257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21690698.91</v>
      </c>
      <c r="D1047" s="1">
        <f>BILANCA!E69</f>
        <v>27977402.760000002</v>
      </c>
      <c r="E1047" s="1">
        <v>0</v>
      </c>
      <c r="F1047" s="1">
        <v>0</v>
      </c>
      <c r="G1047" s="2">
        <f t="shared" si="22"/>
        <v>4969312.2835200001</v>
      </c>
      <c r="H1047" s="2">
        <f t="shared" si="19"/>
        <v>0.32999999821186066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21673321.960000001</v>
      </c>
      <c r="D1048" s="1">
        <f>BILANCA!E70</f>
        <v>27969216.960000001</v>
      </c>
      <c r="E1048" s="1">
        <v>0</v>
      </c>
      <c r="F1048" s="1">
        <v>0</v>
      </c>
      <c r="G1048" s="2">
        <f t="shared" si="22"/>
        <v>5044764.1322000008</v>
      </c>
      <c r="H1048" s="2">
        <f t="shared" si="19"/>
        <v>7.9999998211860657E-2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69591.820000000007</v>
      </c>
      <c r="D1049" s="1">
        <f>BILANCA!E71</f>
        <v>0</v>
      </c>
      <c r="E1049" s="1">
        <v>0</v>
      </c>
      <c r="F1049" s="1">
        <v>0</v>
      </c>
      <c r="G1049" s="2">
        <f t="shared" si="22"/>
        <v>4593.060120000001</v>
      </c>
      <c r="H1049" s="2">
        <f t="shared" si="19"/>
        <v>0.17999999999301508</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21599482.539999999</v>
      </c>
      <c r="D1050" s="1">
        <f>BILANCA!E72</f>
        <v>27964904.75</v>
      </c>
      <c r="E1050" s="1">
        <v>0</v>
      </c>
      <c r="F1050" s="1">
        <v>0</v>
      </c>
      <c r="G1050" s="2">
        <f t="shared" si="22"/>
        <v>5194462.5666800002</v>
      </c>
      <c r="H1050" s="2">
        <f t="shared" si="19"/>
        <v>0.71000000089406967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4247.6000000000004</v>
      </c>
      <c r="D1052" s="1">
        <f>BILANCA!E74</f>
        <v>4312.21</v>
      </c>
      <c r="E1052" s="1">
        <v>0</v>
      </c>
      <c r="F1052" s="1">
        <v>0</v>
      </c>
      <c r="G1052" s="2">
        <f t="shared" si="22"/>
        <v>888.16938000000016</v>
      </c>
      <c r="H1052" s="2">
        <f t="shared" si="19"/>
        <v>0.60999999999967258</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9756.25</v>
      </c>
      <c r="D1053" s="1">
        <f>BILANCA!E75</f>
        <v>0</v>
      </c>
      <c r="E1053" s="1">
        <v>0</v>
      </c>
      <c r="F1053" s="1">
        <v>0</v>
      </c>
      <c r="G1053" s="2">
        <f t="shared" si="22"/>
        <v>682.93750000000011</v>
      </c>
      <c r="H1053" s="2">
        <f t="shared" si="19"/>
        <v>0.25</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7620.7</v>
      </c>
      <c r="D1054" s="1">
        <f>BILANCA!E76</f>
        <v>8185.8</v>
      </c>
      <c r="E1054" s="1">
        <v>0</v>
      </c>
      <c r="F1054" s="1">
        <v>0</v>
      </c>
      <c r="G1054" s="2">
        <f t="shared" si="22"/>
        <v>1703.4532999999997</v>
      </c>
      <c r="H1054" s="2">
        <f t="shared" si="19"/>
        <v>0.5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1486562.87</v>
      </c>
      <c r="D1056" s="1">
        <f>BILANCA!E78</f>
        <v>542593.34000000008</v>
      </c>
      <c r="E1056" s="1">
        <v>0</v>
      </c>
      <c r="F1056" s="1">
        <v>0</v>
      </c>
      <c r="G1056" s="2">
        <f t="shared" si="22"/>
        <v>187737.71715000001</v>
      </c>
      <c r="H1056" s="2">
        <f t="shared" si="19"/>
        <v>0.46999999997206032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300</v>
      </c>
      <c r="D1060" s="1">
        <f>BILANCA!E82</f>
        <v>15743.6</v>
      </c>
      <c r="E1060" s="1">
        <v>0</v>
      </c>
      <c r="F1060" s="1">
        <v>0</v>
      </c>
      <c r="G1060" s="2">
        <f t="shared" si="22"/>
        <v>2447.6143999999999</v>
      </c>
      <c r="H1060" s="2">
        <f t="shared" si="19"/>
        <v>0.3999999999996362</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17294.61</v>
      </c>
      <c r="D1061" s="1">
        <f>BILANCA!E83</f>
        <v>15365.16</v>
      </c>
      <c r="E1061" s="1">
        <v>0</v>
      </c>
      <c r="F1061" s="1">
        <v>0</v>
      </c>
      <c r="G1061" s="2">
        <f t="shared" si="22"/>
        <v>3745.9445399999995</v>
      </c>
      <c r="H1061" s="2">
        <f t="shared" si="19"/>
        <v>0.5499999999992724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37758.58</v>
      </c>
      <c r="D1062" s="1">
        <f>BILANCA!E84</f>
        <v>14747.43</v>
      </c>
      <c r="E1062" s="1">
        <v>0</v>
      </c>
      <c r="F1062" s="1">
        <v>0</v>
      </c>
      <c r="G1062" s="2">
        <f t="shared" si="22"/>
        <v>5313.0217600000005</v>
      </c>
      <c r="H1062" s="2">
        <f t="shared" si="19"/>
        <v>0.84999999999854481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11001.83</v>
      </c>
      <c r="D1063" s="1">
        <f>BILANCA!E85</f>
        <v>0</v>
      </c>
      <c r="E1063" s="1">
        <v>0</v>
      </c>
      <c r="F1063" s="1">
        <v>0</v>
      </c>
      <c r="G1063" s="2">
        <f t="shared" si="22"/>
        <v>880.14639999999997</v>
      </c>
      <c r="H1063" s="2">
        <f t="shared" si="19"/>
        <v>0.17000000000007276</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1442211.51</v>
      </c>
      <c r="D1064" s="1">
        <f>BILANCA!E86</f>
        <v>496737.15</v>
      </c>
      <c r="E1064" s="1">
        <v>0</v>
      </c>
      <c r="F1064" s="1">
        <v>0</v>
      </c>
      <c r="G1064" s="2">
        <f t="shared" si="22"/>
        <v>197290.55061000001</v>
      </c>
      <c r="H1064" s="2">
        <f t="shared" si="19"/>
        <v>0.64000000001396984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658349.40999999992</v>
      </c>
      <c r="D1065" s="1">
        <f>BILANCA!E87</f>
        <v>650785.40999999992</v>
      </c>
      <c r="E1065" s="1">
        <v>0</v>
      </c>
      <c r="F1065" s="1">
        <v>0</v>
      </c>
      <c r="G1065" s="2">
        <f t="shared" si="22"/>
        <v>160713.45885999998</v>
      </c>
      <c r="H1065" s="2">
        <f t="shared" si="19"/>
        <v>0.81999999983236194</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1781689.71</v>
      </c>
      <c r="D1066" s="1">
        <f>BILANCA!E88</f>
        <v>1768704.98</v>
      </c>
      <c r="E1066" s="1">
        <v>0</v>
      </c>
      <c r="F1066" s="1">
        <v>0</v>
      </c>
      <c r="G1066" s="2">
        <f t="shared" si="22"/>
        <v>441485.27260999999</v>
      </c>
      <c r="H1066" s="2">
        <f t="shared" si="19"/>
        <v>0.31000000005587935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724710.81</v>
      </c>
      <c r="D1071" s="1">
        <f>BILANCA!E93</f>
        <v>717146.81</v>
      </c>
      <c r="E1071" s="1">
        <v>0</v>
      </c>
      <c r="F1071" s="1">
        <v>0</v>
      </c>
      <c r="G1071" s="2">
        <f t="shared" si="22"/>
        <v>189992.38984000002</v>
      </c>
      <c r="H1071" s="2">
        <f t="shared" si="23"/>
        <v>0.37999999988824129</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1056978.8999999999</v>
      </c>
      <c r="D1075" s="1">
        <f>BILANCA!E97</f>
        <v>1051558.17</v>
      </c>
      <c r="E1075" s="1">
        <v>0</v>
      </c>
      <c r="F1075" s="1">
        <v>0</v>
      </c>
      <c r="G1075" s="2">
        <f t="shared" si="22"/>
        <v>290728.76207999996</v>
      </c>
      <c r="H1075" s="2">
        <f t="shared" si="23"/>
        <v>0.27000000001862645</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1123340.3</v>
      </c>
      <c r="D1095" s="1">
        <f>BILANCA!E117</f>
        <v>1117919.57</v>
      </c>
      <c r="E1095" s="1">
        <v>0</v>
      </c>
      <c r="F1095" s="1">
        <v>0</v>
      </c>
      <c r="G1095" s="2">
        <f t="shared" si="22"/>
        <v>376228.09728000005</v>
      </c>
      <c r="H1095" s="2">
        <f t="shared" si="23"/>
        <v>0.72999999998137355</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61407.7</v>
      </c>
      <c r="D1096" s="1">
        <f>BILANCA!E118</f>
        <v>61407.7</v>
      </c>
      <c r="E1096" s="1">
        <v>0</v>
      </c>
      <c r="F1096" s="1">
        <v>0</v>
      </c>
      <c r="G1096" s="2">
        <f t="shared" si="22"/>
        <v>20817.210299999999</v>
      </c>
      <c r="H1096" s="2">
        <f t="shared" si="23"/>
        <v>0.60000000000582077</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64725.77</v>
      </c>
      <c r="D1097" s="1">
        <f>BILANCA!E119</f>
        <v>61407.7</v>
      </c>
      <c r="E1097" s="1">
        <v>0</v>
      </c>
      <c r="F1097" s="1">
        <v>0</v>
      </c>
      <c r="G1097" s="2">
        <f t="shared" si="22"/>
        <v>21379.693379999997</v>
      </c>
      <c r="H1097" s="2">
        <f t="shared" si="23"/>
        <v>0.5300000000061118</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50738.239999999998</v>
      </c>
      <c r="D1101" s="1">
        <f>BILANCA!E123</f>
        <v>50738.239999999998</v>
      </c>
      <c r="E1101" s="1">
        <v>0</v>
      </c>
      <c r="F1101" s="1">
        <v>0</v>
      </c>
      <c r="G1101" s="2">
        <f t="shared" si="22"/>
        <v>17961.336959999997</v>
      </c>
      <c r="H1101" s="2">
        <f t="shared" si="23"/>
        <v>0.47999999999592546</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13987.53</v>
      </c>
      <c r="D1103" s="1">
        <f>BILANCA!E125</f>
        <v>10669.46</v>
      </c>
      <c r="E1103" s="1">
        <v>0</v>
      </c>
      <c r="F1103" s="1">
        <v>0</v>
      </c>
      <c r="G1103" s="2">
        <f t="shared" si="22"/>
        <v>4239.1739999999991</v>
      </c>
      <c r="H1103" s="2">
        <f t="shared" si="23"/>
        <v>0.92999999999847205</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3318.07</v>
      </c>
      <c r="D1111" s="1">
        <f>BILANCA!E133</f>
        <v>0</v>
      </c>
      <c r="E1111" s="1">
        <v>0</v>
      </c>
      <c r="F1111" s="1">
        <v>0</v>
      </c>
      <c r="G1111" s="2">
        <f t="shared" si="22"/>
        <v>424.71296000000001</v>
      </c>
      <c r="H1111" s="2">
        <f t="shared" si="23"/>
        <v>7.0000000000163709E-2</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3223791.9</v>
      </c>
      <c r="D1112" s="1">
        <f>BILANCA!E134</f>
        <v>3223791.9</v>
      </c>
      <c r="E1112" s="1">
        <v>0</v>
      </c>
      <c r="F1112" s="1">
        <v>0</v>
      </c>
      <c r="G1112" s="2">
        <f t="shared" si="22"/>
        <v>1247607.4652999998</v>
      </c>
      <c r="H1112" s="2">
        <f t="shared" si="23"/>
        <v>0.20000000018626451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3227003.79</v>
      </c>
      <c r="D1113" s="1">
        <f>BILANCA!E135</f>
        <v>3227003.79</v>
      </c>
      <c r="E1113" s="1">
        <v>0</v>
      </c>
      <c r="F1113" s="1">
        <v>0</v>
      </c>
      <c r="G1113" s="2">
        <f t="shared" si="22"/>
        <v>1258531.4780999999</v>
      </c>
      <c r="H1113" s="2">
        <f t="shared" si="23"/>
        <v>0.41999999992549419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2229.7399999999998</v>
      </c>
      <c r="D1114" s="1">
        <f>BILANCA!E136</f>
        <v>2229.7399999999998</v>
      </c>
      <c r="E1114" s="1">
        <v>0</v>
      </c>
      <c r="F1114" s="1">
        <v>0</v>
      </c>
      <c r="G1114" s="2">
        <f t="shared" si="22"/>
        <v>876.28782000000001</v>
      </c>
      <c r="H1114" s="2">
        <f t="shared" si="23"/>
        <v>0.52000000000043656</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2552710.88</v>
      </c>
      <c r="D1117" s="1">
        <f>BILANCA!E139</f>
        <v>2552710.88</v>
      </c>
      <c r="E1117" s="1">
        <v>0</v>
      </c>
      <c r="F1117" s="1">
        <v>0</v>
      </c>
      <c r="G1117" s="2">
        <f t="shared" si="22"/>
        <v>1026189.77376</v>
      </c>
      <c r="H1117" s="2">
        <f t="shared" si="23"/>
        <v>0.24000000022351742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13803.17</v>
      </c>
      <c r="D1118" s="1">
        <f>BILANCA!E140</f>
        <v>13803.17</v>
      </c>
      <c r="E1118" s="1">
        <v>0</v>
      </c>
      <c r="F1118" s="1">
        <v>0</v>
      </c>
      <c r="G1118" s="2">
        <f t="shared" si="22"/>
        <v>5590.2838500000007</v>
      </c>
      <c r="H1118" s="2">
        <f t="shared" si="23"/>
        <v>0.34000000000014552</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658260</v>
      </c>
      <c r="D1119" s="1">
        <f>BILANCA!E141</f>
        <v>658260</v>
      </c>
      <c r="E1119" s="1">
        <v>0</v>
      </c>
      <c r="F1119" s="1">
        <v>0</v>
      </c>
      <c r="G1119" s="2">
        <f t="shared" si="22"/>
        <v>268570.08</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3211.89</v>
      </c>
      <c r="D1123" s="1">
        <f>BILANCA!E145</f>
        <v>3211.89</v>
      </c>
      <c r="E1123" s="1">
        <v>0</v>
      </c>
      <c r="F1123" s="1">
        <v>0</v>
      </c>
      <c r="G1123" s="2">
        <f t="shared" si="22"/>
        <v>1348.9938</v>
      </c>
      <c r="H1123" s="2">
        <f t="shared" si="23"/>
        <v>0.22000000000025466</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8216844.6600000001</v>
      </c>
      <c r="D1124" s="1">
        <f>BILANCA!E146</f>
        <v>5336705.8599999994</v>
      </c>
      <c r="E1124" s="1">
        <v>0</v>
      </c>
      <c r="F1124" s="1">
        <v>0</v>
      </c>
      <c r="G1124" s="2">
        <f t="shared" si="22"/>
        <v>2663526.1495799995</v>
      </c>
      <c r="H1124" s="2">
        <f t="shared" si="23"/>
        <v>0.48000000044703484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51024.23</v>
      </c>
      <c r="D1125" s="1">
        <f>BILANCA!E147</f>
        <v>41357.589999999997</v>
      </c>
      <c r="E1125" s="1">
        <v>0</v>
      </c>
      <c r="F1125" s="1">
        <v>0</v>
      </c>
      <c r="G1125" s="2">
        <f t="shared" si="22"/>
        <v>18990.996219999997</v>
      </c>
      <c r="H1125" s="2">
        <f t="shared" si="23"/>
        <v>0.64000000000669388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2351123.59</v>
      </c>
      <c r="D1127" s="1">
        <f>BILANCA!E149</f>
        <v>1272929.6599999999</v>
      </c>
      <c r="E1127" s="1">
        <v>0</v>
      </c>
      <c r="F1127" s="1">
        <v>0</v>
      </c>
      <c r="G1127" s="2">
        <f t="shared" si="22"/>
        <v>705165.53903999995</v>
      </c>
      <c r="H1127" s="2">
        <f t="shared" si="23"/>
        <v>0.75000000023283064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519459.4</v>
      </c>
      <c r="D1128" s="1">
        <f>BILANCA!E150</f>
        <v>0</v>
      </c>
      <c r="E1128" s="1">
        <v>0</v>
      </c>
      <c r="F1128" s="1">
        <v>0</v>
      </c>
      <c r="G1128" s="2">
        <f t="shared" si="22"/>
        <v>75321.612999999998</v>
      </c>
      <c r="H1128" s="2">
        <f t="shared" si="23"/>
        <v>0.40000000002328306</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12500.16</v>
      </c>
      <c r="D1129" s="1">
        <f>BILANCA!E151</f>
        <v>0</v>
      </c>
      <c r="E1129" s="1">
        <v>0</v>
      </c>
      <c r="F1129" s="1">
        <v>0</v>
      </c>
      <c r="G1129" s="2">
        <f t="shared" si="22"/>
        <v>1825.0233599999999</v>
      </c>
      <c r="H1129" s="2">
        <f t="shared" si="23"/>
        <v>0.15999999999985448</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424408.49</v>
      </c>
      <c r="D1130" s="1">
        <f>BILANCA!E152</f>
        <v>837268.19</v>
      </c>
      <c r="E1130" s="1">
        <v>0</v>
      </c>
      <c r="F1130" s="1">
        <v>0</v>
      </c>
      <c r="G1130" s="2">
        <f t="shared" si="22"/>
        <v>308544.89588999999</v>
      </c>
      <c r="H1130" s="2">
        <f t="shared" si="23"/>
        <v>0.67999999993480742</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78643.77</v>
      </c>
      <c r="D1131" s="1">
        <f>BILANCA!E153</f>
        <v>0</v>
      </c>
      <c r="E1131" s="1">
        <v>0</v>
      </c>
      <c r="F1131" s="1">
        <v>0</v>
      </c>
      <c r="G1131" s="2">
        <f t="shared" si="22"/>
        <v>11639.277959999999</v>
      </c>
      <c r="H1131" s="2">
        <f t="shared" si="23"/>
        <v>0.22999999999592546</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8323.5400000000009</v>
      </c>
      <c r="E1132" s="1">
        <v>0</v>
      </c>
      <c r="F1132" s="1">
        <v>0</v>
      </c>
      <c r="G1132" s="2">
        <f t="shared" si="22"/>
        <v>2480.4149200000002</v>
      </c>
      <c r="H1132" s="2">
        <f t="shared" si="23"/>
        <v>0.45999999999912689</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38023.58</v>
      </c>
      <c r="D1133" s="1">
        <f>BILANCA!E155</f>
        <v>38161.19</v>
      </c>
      <c r="E1133" s="1">
        <v>0</v>
      </c>
      <c r="F1133" s="1">
        <v>0</v>
      </c>
      <c r="G1133" s="2">
        <f t="shared" si="22"/>
        <v>17151.894</v>
      </c>
      <c r="H1133" s="2">
        <f t="shared" si="23"/>
        <v>0.61000000000058208</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1278088.19</v>
      </c>
      <c r="D1135" s="1">
        <f>BILANCA!E157</f>
        <v>389176.74</v>
      </c>
      <c r="E1135" s="1">
        <v>0</v>
      </c>
      <c r="F1135" s="1">
        <v>0</v>
      </c>
      <c r="G1135" s="2">
        <f t="shared" si="22"/>
        <v>312579.13383999997</v>
      </c>
      <c r="H1135" s="2">
        <f t="shared" si="23"/>
        <v>0.44999999995343387</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208909.1</v>
      </c>
      <c r="D1136" s="1">
        <f>BILANCA!E158</f>
        <v>206447.52</v>
      </c>
      <c r="E1136" s="1">
        <v>0</v>
      </c>
      <c r="F1136" s="1">
        <v>0</v>
      </c>
      <c r="G1136" s="2">
        <f t="shared" si="22"/>
        <v>95136.033419999992</v>
      </c>
      <c r="H1136" s="2">
        <f t="shared" si="23"/>
        <v>0.58000000001629815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1333507.1399999999</v>
      </c>
      <c r="D1137" s="1">
        <f>BILANCA!E159</f>
        <v>650409.03</v>
      </c>
      <c r="E1137" s="1">
        <v>0</v>
      </c>
      <c r="F1137" s="1">
        <v>0</v>
      </c>
      <c r="G1137" s="2">
        <f t="shared" si="22"/>
        <v>405686.0808</v>
      </c>
      <c r="H1137" s="2">
        <f t="shared" si="23"/>
        <v>0.16999999992549419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2374426.06</v>
      </c>
      <c r="D1138" s="1">
        <f>BILANCA!E160</f>
        <v>1937552.55</v>
      </c>
      <c r="E1138" s="1">
        <v>0</v>
      </c>
      <c r="F1138" s="1">
        <v>0</v>
      </c>
      <c r="G1138" s="2">
        <f t="shared" si="22"/>
        <v>968677.32979999995</v>
      </c>
      <c r="H1138" s="2">
        <f t="shared" si="23"/>
        <v>0.51000000000931323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3327036.62</v>
      </c>
      <c r="D1139" s="1">
        <f>BILANCA!E161</f>
        <v>2132295.7400000002</v>
      </c>
      <c r="E1139" s="1">
        <v>0</v>
      </c>
      <c r="F1139" s="1">
        <v>0</v>
      </c>
      <c r="G1139" s="2">
        <f t="shared" si="22"/>
        <v>1184293.9836000002</v>
      </c>
      <c r="H1139" s="2">
        <f t="shared" si="23"/>
        <v>0.63999999966472387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133.41</v>
      </c>
      <c r="D1140" s="1">
        <f>BILANCA!E162</f>
        <v>102</v>
      </c>
      <c r="E1140" s="1">
        <v>0</v>
      </c>
      <c r="F1140" s="1">
        <v>0</v>
      </c>
      <c r="G1140" s="2">
        <f t="shared" si="22"/>
        <v>52.973370000000003</v>
      </c>
      <c r="H1140" s="2">
        <f t="shared" si="23"/>
        <v>0.40999999999999659</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1429315.49</v>
      </c>
      <c r="D1141" s="1">
        <f>BILANCA!E163</f>
        <v>904388.23</v>
      </c>
      <c r="E1141" s="1">
        <v>0</v>
      </c>
      <c r="F1141" s="1">
        <v>0</v>
      </c>
      <c r="G1141" s="2">
        <f t="shared" si="22"/>
        <v>511618.5281</v>
      </c>
      <c r="H1141" s="2">
        <f t="shared" si="23"/>
        <v>0.71999999997206032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77323.33</v>
      </c>
      <c r="D1142" s="1">
        <f>BILANCA!E164</f>
        <v>44126.59</v>
      </c>
      <c r="E1142" s="1">
        <v>0</v>
      </c>
      <c r="F1142" s="1">
        <v>0</v>
      </c>
      <c r="G1142" s="2">
        <f t="shared" si="22"/>
        <v>26326.665090000002</v>
      </c>
      <c r="H1142" s="2">
        <f t="shared" si="23"/>
        <v>0.74000000000523869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77323.33</v>
      </c>
      <c r="D1144" s="1">
        <f>BILANCA!E166</f>
        <v>44126.59</v>
      </c>
      <c r="E1144" s="1">
        <v>0</v>
      </c>
      <c r="F1144" s="1">
        <v>0</v>
      </c>
      <c r="G1144" s="2">
        <f t="shared" si="22"/>
        <v>26657.81811</v>
      </c>
      <c r="H1144" s="2">
        <f t="shared" si="23"/>
        <v>0.74000000000523869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5426889.5999999996</v>
      </c>
      <c r="D1148" s="1">
        <f>BILANCA!E170</f>
        <v>6026502.3300000001</v>
      </c>
      <c r="E1148" s="1">
        <v>0</v>
      </c>
      <c r="F1148" s="1">
        <v>0</v>
      </c>
      <c r="G1148" s="2">
        <f t="shared" si="22"/>
        <v>2884182.5529</v>
      </c>
      <c r="H1148" s="2">
        <f t="shared" si="23"/>
        <v>0.73000000044703484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9382.67</v>
      </c>
      <c r="D1149" s="1">
        <f>BILANCA!E171</f>
        <v>76187.39</v>
      </c>
      <c r="E1149" s="1">
        <v>0</v>
      </c>
      <c r="F1149" s="1">
        <v>0</v>
      </c>
      <c r="G1149" s="2">
        <f t="shared" si="22"/>
        <v>26851.736700000001</v>
      </c>
      <c r="H1149" s="2">
        <f t="shared" si="23"/>
        <v>0.71999999999934516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5417506.9299999997</v>
      </c>
      <c r="D1151" s="1">
        <f>BILANCA!E173</f>
        <v>5950314.9400000004</v>
      </c>
      <c r="E1151" s="1">
        <v>0</v>
      </c>
      <c r="F1151" s="1">
        <v>0</v>
      </c>
      <c r="G1151" s="2">
        <f t="shared" si="22"/>
        <v>2909446.9840800003</v>
      </c>
      <c r="H1151" s="2">
        <f t="shared" si="23"/>
        <v>0.12999999988824129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258498295.30000001</v>
      </c>
      <c r="D1152" s="1">
        <f>BILANCA!E175</f>
        <v>214682146.82999998</v>
      </c>
      <c r="E1152" s="1">
        <v>0</v>
      </c>
      <c r="F1152" s="1">
        <v>0</v>
      </c>
      <c r="G1152" s="2">
        <f t="shared" si="22"/>
        <v>116248777.53424001</v>
      </c>
      <c r="H1152" s="2">
        <f t="shared" si="23"/>
        <v>0.47000002861022949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101852578.21999998</v>
      </c>
      <c r="D1153" s="1">
        <f>BILANCA!E176</f>
        <v>44096534.229999997</v>
      </c>
      <c r="E1153" s="1">
        <v>0</v>
      </c>
      <c r="F1153" s="1">
        <v>0</v>
      </c>
      <c r="G1153" s="2">
        <f t="shared" si="22"/>
        <v>32307759.935599998</v>
      </c>
      <c r="H1153" s="2">
        <f t="shared" si="23"/>
        <v>0.44999998062849045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80881924.019999996</v>
      </c>
      <c r="D1154" s="1">
        <f>BILANCA!E177</f>
        <v>26869821.509999998</v>
      </c>
      <c r="E1154" s="1">
        <v>0</v>
      </c>
      <c r="F1154" s="1">
        <v>0</v>
      </c>
      <c r="G1154" s="2">
        <f t="shared" si="22"/>
        <v>23020287.96384</v>
      </c>
      <c r="H1154" s="2">
        <f t="shared" si="23"/>
        <v>0.50999999791383743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12663489.619999999</v>
      </c>
      <c r="D1155" s="1">
        <f>BILANCA!E178</f>
        <v>9815054.6999999993</v>
      </c>
      <c r="E1155" s="1">
        <v>0</v>
      </c>
      <c r="F1155" s="1">
        <v>0</v>
      </c>
      <c r="G1155" s="2">
        <f t="shared" si="22"/>
        <v>5554499.0314399991</v>
      </c>
      <c r="H1155" s="2">
        <f t="shared" si="23"/>
        <v>0.68000000156462193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15734736.630000001</v>
      </c>
      <c r="D1156" s="1">
        <f>BILANCA!E179</f>
        <v>4350415.99</v>
      </c>
      <c r="E1156" s="1">
        <v>0</v>
      </c>
      <c r="F1156" s="1">
        <v>0</v>
      </c>
      <c r="G1156" s="2">
        <f t="shared" si="22"/>
        <v>4227353.3695299998</v>
      </c>
      <c r="H1156" s="2">
        <f t="shared" si="23"/>
        <v>0.37999999895691872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158465.56</v>
      </c>
      <c r="D1157" s="1">
        <f>BILANCA!E180</f>
        <v>20178.060000000001</v>
      </c>
      <c r="E1157" s="1">
        <v>0</v>
      </c>
      <c r="F1157" s="1">
        <v>0</v>
      </c>
      <c r="G1157" s="2">
        <f t="shared" si="22"/>
        <v>34594.972320000001</v>
      </c>
      <c r="H1157" s="2">
        <f t="shared" si="23"/>
        <v>0.50000000000363798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14396.34</v>
      </c>
      <c r="D1159" s="1">
        <f>BILANCA!E182</f>
        <v>4850.8900000000003</v>
      </c>
      <c r="E1159" s="1">
        <v>0</v>
      </c>
      <c r="F1159" s="1">
        <v>0</v>
      </c>
      <c r="G1159" s="2">
        <f t="shared" si="22"/>
        <v>4241.2691199999999</v>
      </c>
      <c r="H1159" s="2">
        <f t="shared" si="23"/>
        <v>0.4499999999998181</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144069.22</v>
      </c>
      <c r="D1160" s="1">
        <f>BILANCA!E183</f>
        <v>15327.17</v>
      </c>
      <c r="E1160" s="1">
        <v>0</v>
      </c>
      <c r="F1160" s="1">
        <v>0</v>
      </c>
      <c r="G1160" s="2">
        <f t="shared" si="22"/>
        <v>30926.070119999997</v>
      </c>
      <c r="H1160" s="2">
        <f t="shared" si="23"/>
        <v>0.39000000000123691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25670.53</v>
      </c>
      <c r="D1161" s="1">
        <f>BILANCA!E184</f>
        <v>15066.3</v>
      </c>
      <c r="E1161" s="1">
        <v>0</v>
      </c>
      <c r="F1161" s="1">
        <v>0</v>
      </c>
      <c r="G1161" s="2">
        <f t="shared" si="22"/>
        <v>9932.9571399999986</v>
      </c>
      <c r="H1161" s="2">
        <f t="shared" si="23"/>
        <v>0.77000000000043656</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75482.3</v>
      </c>
      <c r="D1163" s="1">
        <f>BILANCA!E186</f>
        <v>82972.649999999994</v>
      </c>
      <c r="E1163" s="1">
        <v>0</v>
      </c>
      <c r="F1163" s="1">
        <v>0</v>
      </c>
      <c r="G1163" s="2">
        <f t="shared" si="22"/>
        <v>43456.967999999993</v>
      </c>
      <c r="H1163" s="2">
        <f t="shared" si="23"/>
        <v>0.65000000000873115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1967.03</v>
      </c>
      <c r="D1164" s="1">
        <f>BILANCA!E187</f>
        <v>0</v>
      </c>
      <c r="E1164" s="1">
        <v>0</v>
      </c>
      <c r="F1164" s="1">
        <v>0</v>
      </c>
      <c r="G1164" s="2">
        <f t="shared" si="22"/>
        <v>356.03242999999998</v>
      </c>
      <c r="H1164" s="2">
        <f t="shared" si="23"/>
        <v>2.9999999999972715E-2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52222112.350000001</v>
      </c>
      <c r="D1165" s="1">
        <f>BILANCA!E188</f>
        <v>12586133.810000001</v>
      </c>
      <c r="E1165" s="1">
        <v>0</v>
      </c>
      <c r="F1165" s="1">
        <v>0</v>
      </c>
      <c r="G1165" s="2">
        <f t="shared" si="22"/>
        <v>14085777.154539999</v>
      </c>
      <c r="H1165" s="2">
        <f t="shared" si="23"/>
        <v>0.54000000096857548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1252472.96</v>
      </c>
      <c r="D1166" s="1">
        <f>BILANCA!E189</f>
        <v>2599662.5099999998</v>
      </c>
      <c r="E1166" s="1">
        <v>0</v>
      </c>
      <c r="F1166" s="1">
        <v>0</v>
      </c>
      <c r="G1166" s="2">
        <f t="shared" si="22"/>
        <v>1180679.0303399998</v>
      </c>
      <c r="H1166" s="2">
        <f t="shared" si="23"/>
        <v>0.53000000026077032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388.44</v>
      </c>
      <c r="D1167" s="1">
        <f>BILANCA!E190</f>
        <v>388.44</v>
      </c>
      <c r="E1167" s="1">
        <v>0</v>
      </c>
      <c r="F1167" s="1">
        <v>0</v>
      </c>
      <c r="G1167" s="2">
        <f t="shared" si="22"/>
        <v>214.41888</v>
      </c>
      <c r="H1167" s="2">
        <f t="shared" si="23"/>
        <v>0.87999999999999545</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388.44</v>
      </c>
      <c r="D1168" s="1">
        <f>BILANCA!E191</f>
        <v>388.44</v>
      </c>
      <c r="E1168" s="1">
        <v>0</v>
      </c>
      <c r="F1168" s="1">
        <v>0</v>
      </c>
      <c r="G1168" s="2">
        <f t="shared" si="22"/>
        <v>215.58420000000001</v>
      </c>
      <c r="H1168" s="2">
        <f t="shared" si="23"/>
        <v>0.87999999999999545</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388.44</v>
      </c>
      <c r="D1172" s="1">
        <f>BILANCA!E195</f>
        <v>388.44</v>
      </c>
      <c r="E1172" s="1">
        <v>0</v>
      </c>
      <c r="F1172" s="1">
        <v>0</v>
      </c>
      <c r="G1172" s="2">
        <f t="shared" si="22"/>
        <v>220.24547999999999</v>
      </c>
      <c r="H1172" s="2">
        <f t="shared" si="23"/>
        <v>0.87999999999999545</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19521935.609999999</v>
      </c>
      <c r="D1183" s="1">
        <f>BILANCA!E206</f>
        <v>14587021.399999999</v>
      </c>
      <c r="E1183" s="1">
        <v>0</v>
      </c>
      <c r="F1183" s="1">
        <v>0</v>
      </c>
      <c r="G1183" s="2">
        <f t="shared" si="22"/>
        <v>9739195.682</v>
      </c>
      <c r="H1183" s="2">
        <f t="shared" si="23"/>
        <v>0.78999999910593033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19521935.609999999</v>
      </c>
      <c r="D1184" s="1">
        <f>BILANCA!E207</f>
        <v>14587021.399999999</v>
      </c>
      <c r="E1184" s="1">
        <v>0</v>
      </c>
      <c r="F1184" s="1">
        <v>0</v>
      </c>
      <c r="G1184" s="2">
        <f t="shared" si="22"/>
        <v>9787891.66041</v>
      </c>
      <c r="H1184" s="2">
        <f t="shared" si="23"/>
        <v>0.78999999910593033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9039875.0099999998</v>
      </c>
      <c r="D1185" s="1">
        <f>BILANCA!E208</f>
        <v>6573397.6799999997</v>
      </c>
      <c r="E1185" s="1">
        <v>0</v>
      </c>
      <c r="F1185" s="1">
        <v>0</v>
      </c>
      <c r="G1185" s="2">
        <f t="shared" si="22"/>
        <v>4481707.4147399999</v>
      </c>
      <c r="H1185" s="2">
        <f t="shared" si="23"/>
        <v>0.33000000007450581</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7378083.1399999997</v>
      </c>
      <c r="D1189" s="1">
        <f>BILANCA!E212</f>
        <v>8010181.6299999999</v>
      </c>
      <c r="E1189" s="1">
        <v>0</v>
      </c>
      <c r="F1189" s="1">
        <v>0</v>
      </c>
      <c r="G1189" s="2">
        <f t="shared" si="22"/>
        <v>4820079.9583999999</v>
      </c>
      <c r="H1189" s="2">
        <f t="shared" si="23"/>
        <v>0.50999999977648258</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3103977.46</v>
      </c>
      <c r="D1191" s="1">
        <f>BILANCA!E214</f>
        <v>0</v>
      </c>
      <c r="E1191" s="1">
        <v>0</v>
      </c>
      <c r="F1191" s="1">
        <v>0</v>
      </c>
      <c r="G1191" s="2">
        <f t="shared" si="22"/>
        <v>645627.31167999993</v>
      </c>
      <c r="H1191" s="2">
        <f t="shared" si="23"/>
        <v>0.4599999999627471</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3442.09</v>
      </c>
      <c r="E1194" s="1">
        <v>0</v>
      </c>
      <c r="F1194" s="1">
        <v>0</v>
      </c>
      <c r="G1194" s="2">
        <f t="shared" si="22"/>
        <v>1452.5619799999999</v>
      </c>
      <c r="H1194" s="2">
        <f t="shared" si="23"/>
        <v>9.0000000000145519E-2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195857.19</v>
      </c>
      <c r="D1211" s="1">
        <f>BILANCA!E234</f>
        <v>39640.369999999995</v>
      </c>
      <c r="E1211" s="1">
        <v>0</v>
      </c>
      <c r="F1211" s="1">
        <v>0</v>
      </c>
      <c r="G1211" s="2">
        <f t="shared" si="22"/>
        <v>62731.448040000003</v>
      </c>
      <c r="H1211" s="2">
        <f t="shared" si="23"/>
        <v>0.55999999999767169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80</v>
      </c>
      <c r="D1212" s="1">
        <f>BILANCA!E235</f>
        <v>8125</v>
      </c>
      <c r="E1212" s="1">
        <v>0</v>
      </c>
      <c r="F1212" s="1">
        <v>0</v>
      </c>
      <c r="G1212" s="2">
        <f t="shared" si="22"/>
        <v>3739.57</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195777.19</v>
      </c>
      <c r="D1213" s="1">
        <f>BILANCA!E236</f>
        <v>31515.37</v>
      </c>
      <c r="E1213" s="1">
        <v>0</v>
      </c>
      <c r="F1213" s="1">
        <v>0</v>
      </c>
      <c r="G1213" s="2">
        <f t="shared" si="22"/>
        <v>59525.823900000003</v>
      </c>
      <c r="H1213" s="2">
        <f t="shared" si="23"/>
        <v>0.56000000000130967</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156645717.08000001</v>
      </c>
      <c r="D1214" s="1">
        <f>BILANCA!E237</f>
        <v>170585612.59999999</v>
      </c>
      <c r="E1214" s="1">
        <v>0</v>
      </c>
      <c r="F1214" s="1">
        <v>0</v>
      </c>
      <c r="G1214" s="2">
        <f t="shared" si="22"/>
        <v>114995713.66668001</v>
      </c>
      <c r="H1214" s="2">
        <f t="shared" si="23"/>
        <v>0.48000001907348633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197505025.88000003</v>
      </c>
      <c r="D1215" s="1">
        <f>BILANCA!E238</f>
        <v>159426459.59999999</v>
      </c>
      <c r="E1215" s="1">
        <v>0</v>
      </c>
      <c r="F1215" s="1">
        <v>0</v>
      </c>
      <c r="G1215" s="2">
        <f t="shared" si="22"/>
        <v>119795043.25856</v>
      </c>
      <c r="H1215" s="2">
        <f t="shared" si="23"/>
        <v>0.51999998092651367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214515173.92000002</v>
      </c>
      <c r="D1216" s="1">
        <f>BILANCA!E239</f>
        <v>173469134</v>
      </c>
      <c r="E1216" s="1">
        <v>0</v>
      </c>
      <c r="F1216" s="1">
        <v>0</v>
      </c>
      <c r="G1216" s="2">
        <f t="shared" si="22"/>
        <v>130818651.96736002</v>
      </c>
      <c r="H1216" s="2">
        <f t="shared" si="23"/>
        <v>7.9999983310699463E-2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138481113.65000001</v>
      </c>
      <c r="D1217" s="1">
        <f>BILANCA!E240</f>
        <v>105448801.39</v>
      </c>
      <c r="E1217" s="1">
        <v>0</v>
      </c>
      <c r="F1217" s="1">
        <v>0</v>
      </c>
      <c r="G1217" s="2">
        <f t="shared" si="22"/>
        <v>81754619.644620001</v>
      </c>
      <c r="H1217" s="2">
        <f t="shared" si="23"/>
        <v>0.73999999463558197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76034060.269999996</v>
      </c>
      <c r="D1218" s="1">
        <f>BILANCA!E241</f>
        <v>68020332.609999999</v>
      </c>
      <c r="E1218" s="1">
        <v>0</v>
      </c>
      <c r="F1218" s="1">
        <v>0</v>
      </c>
      <c r="G1218" s="2">
        <f t="shared" si="22"/>
        <v>49837560.490149997</v>
      </c>
      <c r="H1218" s="2">
        <f t="shared" si="23"/>
        <v>0.65999999642372131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17010148.039999999</v>
      </c>
      <c r="D1219" s="1">
        <f>BILANCA!E242</f>
        <v>14042674.399999999</v>
      </c>
      <c r="E1219" s="1">
        <v>0</v>
      </c>
      <c r="F1219" s="1">
        <v>0</v>
      </c>
      <c r="G1219" s="2">
        <f t="shared" si="22"/>
        <v>10642537.254239999</v>
      </c>
      <c r="H1219" s="2">
        <f t="shared" si="23"/>
        <v>0.43999999761581421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5086055.59</v>
      </c>
      <c r="D1220" s="1">
        <f>BILANCA!E243</f>
        <v>3291252.3</v>
      </c>
      <c r="E1220" s="1">
        <v>0</v>
      </c>
      <c r="F1220" s="1">
        <v>0</v>
      </c>
      <c r="G1220" s="2">
        <f t="shared" si="22"/>
        <v>2765448.7650299994</v>
      </c>
      <c r="H1220" s="2">
        <f t="shared" si="23"/>
        <v>0.7099999999627471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11924092.449999999</v>
      </c>
      <c r="D1221" s="1">
        <f>BILANCA!E244</f>
        <v>10751422.1</v>
      </c>
      <c r="E1221" s="1">
        <v>0</v>
      </c>
      <c r="F1221" s="1">
        <v>0</v>
      </c>
      <c r="G1221" s="2">
        <f t="shared" si="22"/>
        <v>7955610.9226999991</v>
      </c>
      <c r="H1221" s="2">
        <f t="shared" si="23"/>
        <v>0.54999999888241291</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-49014666.689999998</v>
      </c>
      <c r="D1222" s="1">
        <f>BILANCA!E245</f>
        <v>5940144.7199999988</v>
      </c>
      <c r="E1222" s="1">
        <v>0</v>
      </c>
      <c r="F1222" s="1">
        <v>0</v>
      </c>
      <c r="G1222" s="2">
        <f t="shared" si="22"/>
        <v>-8875116.1627499983</v>
      </c>
      <c r="H1222" s="2">
        <f t="shared" si="23"/>
        <v>0.59000000357627869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1680010.56</v>
      </c>
      <c r="D1223" s="1">
        <f>BILANCA!E246</f>
        <v>25949563.969999999</v>
      </c>
      <c r="E1223" s="1">
        <v>0</v>
      </c>
      <c r="F1223" s="1">
        <v>0</v>
      </c>
      <c r="G1223" s="2">
        <f t="shared" si="22"/>
        <v>12858993.239999998</v>
      </c>
      <c r="H1223" s="2">
        <f t="shared" si="23"/>
        <v>0.47000000113621354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25949563.969999999</v>
      </c>
      <c r="E1224" s="1">
        <v>0</v>
      </c>
      <c r="F1224" s="1">
        <v>0</v>
      </c>
      <c r="G1224" s="2">
        <f t="shared" si="22"/>
        <v>12507689.833539998</v>
      </c>
      <c r="H1224" s="2">
        <f t="shared" si="23"/>
        <v>3.0000001192092896E-2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1680010.56</v>
      </c>
      <c r="D1226" s="1">
        <f>BILANCA!E249</f>
        <v>0</v>
      </c>
      <c r="E1226" s="1">
        <v>0</v>
      </c>
      <c r="F1226" s="1">
        <v>0</v>
      </c>
      <c r="G1226" s="2">
        <f t="shared" si="22"/>
        <v>408242.56608000002</v>
      </c>
      <c r="H1226" s="2">
        <f t="shared" si="23"/>
        <v>0.43999999994412065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50694677.25</v>
      </c>
      <c r="D1227" s="1">
        <f>BILANCA!E250</f>
        <v>20009419.25</v>
      </c>
      <c r="E1227" s="1">
        <v>0</v>
      </c>
      <c r="F1227" s="1">
        <v>0</v>
      </c>
      <c r="G1227" s="2">
        <f t="shared" si="22"/>
        <v>22134097.843000002</v>
      </c>
      <c r="H1227" s="2">
        <f t="shared" si="23"/>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31638029.210000001</v>
      </c>
      <c r="D1228" s="1">
        <f>BILANCA!E251</f>
        <v>0</v>
      </c>
      <c r="E1228" s="1">
        <v>0</v>
      </c>
      <c r="F1228" s="1">
        <v>0</v>
      </c>
      <c r="G1228" s="2">
        <f t="shared" si="22"/>
        <v>7751317.1564499997</v>
      </c>
      <c r="H1228" s="2">
        <f t="shared" si="23"/>
        <v>0.21000000089406967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19056648.039999999</v>
      </c>
      <c r="D1229" s="1">
        <f>BILANCA!E252</f>
        <v>16439842.890000001</v>
      </c>
      <c r="E1229" s="1">
        <v>0</v>
      </c>
      <c r="F1229" s="1">
        <v>0</v>
      </c>
      <c r="G1229" s="2">
        <f t="shared" si="22"/>
        <v>12776338.119720001</v>
      </c>
      <c r="H1229" s="2">
        <f t="shared" si="23"/>
        <v>0.14999999850988388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3569576.36</v>
      </c>
      <c r="E1230" s="1">
        <v>0</v>
      </c>
      <c r="F1230" s="1">
        <v>0</v>
      </c>
      <c r="G1230" s="2">
        <f t="shared" si="22"/>
        <v>1763370.72184</v>
      </c>
      <c r="H1230" s="2">
        <f t="shared" si="23"/>
        <v>0.35999999986961484</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81.56</v>
      </c>
      <c r="D1231" s="1">
        <f>BILANCA!E254</f>
        <v>36.409999999999997</v>
      </c>
      <c r="E1231" s="1">
        <v>0</v>
      </c>
      <c r="F1231" s="1">
        <v>0</v>
      </c>
      <c r="G1231" s="2">
        <f>B1231/1000*C1231+B1231/500*D1231</f>
        <v>38.286239999999999</v>
      </c>
      <c r="H1231" s="2">
        <f>ABS(C1231-ROUND(C1231,0))+ABS(D1231-ROUND(D1231,0))</f>
        <v>0.84999999999999432</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8097264.9299999997</v>
      </c>
      <c r="D1232" s="1">
        <f>BILANCA!E255</f>
        <v>5186241.6399999997</v>
      </c>
      <c r="E1232" s="1">
        <v>0</v>
      </c>
      <c r="F1232" s="1">
        <v>0</v>
      </c>
      <c r="G1232" s="2">
        <f t="shared" si="22"/>
        <v>4598967.3042900003</v>
      </c>
      <c r="H1232" s="2">
        <f t="shared" si="23"/>
        <v>0.43000000063329935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58174.52</v>
      </c>
      <c r="D1233" s="1">
        <f>BILANCA!E256</f>
        <v>32803.050000000003</v>
      </c>
      <c r="E1233" s="1">
        <v>0</v>
      </c>
      <c r="F1233" s="1">
        <v>0</v>
      </c>
      <c r="G1233" s="2">
        <f t="shared" si="22"/>
        <v>30945.154999999999</v>
      </c>
      <c r="H1233" s="2">
        <f t="shared" si="23"/>
        <v>0.5300000000061118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119258782.42</v>
      </c>
      <c r="D1236" s="1">
        <f>BILANCA!E259</f>
        <v>104076789.41</v>
      </c>
      <c r="E1236" s="1">
        <v>0</v>
      </c>
      <c r="F1236" s="1">
        <v>0</v>
      </c>
      <c r="G1236" s="2">
        <f t="shared" si="22"/>
        <v>82835327.393720001</v>
      </c>
      <c r="H1236" s="2">
        <f t="shared" si="23"/>
        <v>0.82999999821186066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119258782.42</v>
      </c>
      <c r="D1237" s="1">
        <f>BILANCA!E260</f>
        <v>104076789.41</v>
      </c>
      <c r="E1237" s="1">
        <v>0</v>
      </c>
      <c r="F1237" s="1">
        <v>0</v>
      </c>
      <c r="G1237" s="2">
        <f t="shared" si="22"/>
        <v>83162739.754960001</v>
      </c>
      <c r="H1237" s="2">
        <f t="shared" si="23"/>
        <v>0.82999999821186066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1123340.3</v>
      </c>
      <c r="D1238" s="1">
        <f>BILANCA!E262</f>
        <v>1117919.57</v>
      </c>
      <c r="E1238" s="1">
        <v>0</v>
      </c>
      <c r="F1238" s="1">
        <v>0</v>
      </c>
      <c r="G1238" s="2">
        <f t="shared" si="22"/>
        <v>856590.75720000011</v>
      </c>
      <c r="H1238" s="2">
        <f t="shared" si="23"/>
        <v>0.72999999998137355</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658349.41</v>
      </c>
      <c r="D1239" s="1">
        <f>BILANCA!E263</f>
        <v>650785.41</v>
      </c>
      <c r="E1239" s="1">
        <v>0</v>
      </c>
      <c r="F1239" s="1">
        <v>0</v>
      </c>
      <c r="G1239" s="2">
        <f t="shared" si="22"/>
        <v>501739.57888000004</v>
      </c>
      <c r="H1239" s="2">
        <f t="shared" si="23"/>
        <v>0.82000000006519258</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4176301.58</v>
      </c>
      <c r="D1240" s="1">
        <f>BILANCA!E264</f>
        <v>2080215.34</v>
      </c>
      <c r="E1240" s="1">
        <v>0</v>
      </c>
      <c r="F1240" s="1">
        <v>0</v>
      </c>
      <c r="G1240" s="2">
        <f t="shared" si="22"/>
        <v>2142540.1908200001</v>
      </c>
      <c r="H1240" s="2">
        <f t="shared" si="23"/>
        <v>0.76000000000931323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5469858.5700000003</v>
      </c>
      <c r="D1241" s="1">
        <f>BILANCA!E265</f>
        <v>4160878.75</v>
      </c>
      <c r="E1241" s="1">
        <v>0</v>
      </c>
      <c r="F1241" s="1">
        <v>0</v>
      </c>
      <c r="G1241" s="2">
        <f t="shared" si="22"/>
        <v>3558236.94606</v>
      </c>
      <c r="H1241" s="2">
        <f t="shared" si="23"/>
        <v>0.67999999970197678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54849.29</v>
      </c>
      <c r="D1242" s="1">
        <f>BILANCA!E266</f>
        <v>38800.58</v>
      </c>
      <c r="E1242" s="1">
        <v>0</v>
      </c>
      <c r="F1242" s="1">
        <v>0</v>
      </c>
      <c r="G1242" s="2">
        <f t="shared" ref="G1242:G1479" si="24">B1242/1000*C1242+B1242/500*D1242</f>
        <v>34304.666550000002</v>
      </c>
      <c r="H1242" s="2">
        <f t="shared" si="23"/>
        <v>0.70999999999912689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22474.04</v>
      </c>
      <c r="D1243" s="1">
        <f>BILANCA!E267</f>
        <v>5326.01</v>
      </c>
      <c r="E1243" s="1">
        <v>0</v>
      </c>
      <c r="F1243" s="1">
        <v>0</v>
      </c>
      <c r="G1243" s="2">
        <f t="shared" si="24"/>
        <v>8612.7756000000008</v>
      </c>
      <c r="H1243" s="2">
        <f t="shared" si="23"/>
        <v>5.0000000001091394E-2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733348.24</v>
      </c>
      <c r="D1244" s="1">
        <f>BILANCA!E268</f>
        <v>322368.11</v>
      </c>
      <c r="E1244" s="1">
        <v>0</v>
      </c>
      <c r="F1244" s="1">
        <v>0</v>
      </c>
      <c r="G1244" s="2">
        <f t="shared" si="24"/>
        <v>359680.04405999999</v>
      </c>
      <c r="H1244" s="2">
        <f t="shared" si="23"/>
        <v>0.34999999997671694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409839.46</v>
      </c>
      <c r="D1245" s="1">
        <f>BILANCA!E269</f>
        <v>26243.919999999998</v>
      </c>
      <c r="E1245" s="1">
        <v>0</v>
      </c>
      <c r="F1245" s="1">
        <v>0</v>
      </c>
      <c r="G1245" s="2">
        <f t="shared" si="24"/>
        <v>121129.75260000001</v>
      </c>
      <c r="H1245" s="2">
        <f t="shared" si="23"/>
        <v>0.54000000002270099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173.78</v>
      </c>
      <c r="E1246" s="1">
        <v>0</v>
      </c>
      <c r="F1246" s="1">
        <v>0</v>
      </c>
      <c r="G1246" s="2">
        <f t="shared" si="24"/>
        <v>91.408280000000005</v>
      </c>
      <c r="H1246" s="2">
        <f t="shared" si="23"/>
        <v>0.21999999999999886</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279010.26</v>
      </c>
      <c r="D1247" s="1">
        <f>BILANCA!E271</f>
        <v>132590.17000000001</v>
      </c>
      <c r="E1247" s="1">
        <v>0</v>
      </c>
      <c r="F1247" s="1">
        <v>0</v>
      </c>
      <c r="G1247" s="2">
        <f t="shared" si="24"/>
        <v>143666.31840000002</v>
      </c>
      <c r="H1247" s="2">
        <f t="shared" si="23"/>
        <v>0.43000000002211891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20013.55</v>
      </c>
      <c r="D1248" s="1">
        <f>BILANCA!E272</f>
        <v>15361.17</v>
      </c>
      <c r="E1248" s="1">
        <v>0</v>
      </c>
      <c r="F1248" s="1">
        <v>0</v>
      </c>
      <c r="G1248" s="2">
        <f t="shared" si="24"/>
        <v>13445.010850000001</v>
      </c>
      <c r="H1248" s="2">
        <f t="shared" si="23"/>
        <v>0.62000000000080036</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17339.240000000002</v>
      </c>
      <c r="D1261" s="1">
        <f>BILANCA!E285</f>
        <v>17339.240000000002</v>
      </c>
      <c r="E1261" s="1">
        <v>0</v>
      </c>
      <c r="F1261" s="1">
        <v>0</v>
      </c>
      <c r="G1261" s="2">
        <f t="shared" si="25"/>
        <v>14460.926160000003</v>
      </c>
      <c r="H1261" s="2">
        <f t="shared" si="26"/>
        <v>0.48000000000320142</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17361800.460000001</v>
      </c>
      <c r="D1263" s="1">
        <f>BILANCA!E287</f>
        <v>3054926.79</v>
      </c>
      <c r="E1263" s="1">
        <v>0</v>
      </c>
      <c r="F1263" s="1">
        <v>0</v>
      </c>
      <c r="G1263" s="2">
        <f t="shared" si="24"/>
        <v>6572063.1312000006</v>
      </c>
      <c r="H1263" s="2">
        <f t="shared" si="23"/>
        <v>0.67000000085681677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63520123.560000002</v>
      </c>
      <c r="D1264" s="1">
        <f>BILANCA!E288</f>
        <v>23814894.719999999</v>
      </c>
      <c r="E1264" s="1">
        <v>0</v>
      </c>
      <c r="F1264" s="1">
        <v>0</v>
      </c>
      <c r="G1264" s="2">
        <f t="shared" si="24"/>
        <v>31233125.553000003</v>
      </c>
      <c r="H1264" s="2">
        <f t="shared" si="23"/>
        <v>0.7199999988079071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301332.65000000002</v>
      </c>
      <c r="D1265" s="1">
        <f>BILANCA!E289</f>
        <v>108796.85</v>
      </c>
      <c r="E1265" s="1">
        <v>0</v>
      </c>
      <c r="F1265" s="1">
        <v>0</v>
      </c>
      <c r="G1265" s="2">
        <f t="shared" si="24"/>
        <v>146337.23070000001</v>
      </c>
      <c r="H1265" s="2">
        <f t="shared" si="23"/>
        <v>0.49999999997089617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951140.31</v>
      </c>
      <c r="D1266" s="1">
        <f>BILANCA!E290</f>
        <v>2490865.66</v>
      </c>
      <c r="E1266" s="1">
        <v>0</v>
      </c>
      <c r="F1266" s="1">
        <v>0</v>
      </c>
      <c r="G1266" s="2">
        <f t="shared" si="24"/>
        <v>1679002.67129</v>
      </c>
      <c r="H1266" s="2">
        <f t="shared" si="23"/>
        <v>0.64999999990686774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388.44</v>
      </c>
      <c r="D1268" s="1">
        <f>BILANCA!E292</f>
        <v>388.44</v>
      </c>
      <c r="E1268" s="1">
        <v>0</v>
      </c>
      <c r="F1268" s="1">
        <v>0</v>
      </c>
      <c r="G1268" s="2">
        <f t="shared" si="24"/>
        <v>332.11619999999994</v>
      </c>
      <c r="H1268" s="2">
        <f t="shared" si="23"/>
        <v>0.87999999999999545</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258100.35</v>
      </c>
      <c r="D1269" s="1">
        <f>BILANCA!E293</f>
        <v>268158.25</v>
      </c>
      <c r="E1269" s="1">
        <v>0</v>
      </c>
      <c r="F1269" s="1">
        <v>0</v>
      </c>
      <c r="G1269" s="2">
        <f t="shared" si="24"/>
        <v>227203.21909999999</v>
      </c>
      <c r="H1269" s="2">
        <f t="shared" si="23"/>
        <v>0.60000000000582077</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19263835.260000002</v>
      </c>
      <c r="D1270" s="1">
        <f>BILANCA!E294</f>
        <v>14318863.15</v>
      </c>
      <c r="E1270" s="1">
        <v>0</v>
      </c>
      <c r="F1270" s="1">
        <v>0</v>
      </c>
      <c r="G1270" s="2">
        <f t="shared" si="24"/>
        <v>13747748.167719999</v>
      </c>
      <c r="H1270" s="2">
        <f t="shared" si="23"/>
        <v>0.41000000201165676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48694947.240000002</v>
      </c>
      <c r="D1271" s="1">
        <f>BILANCA!E295</f>
        <v>9674789.0500000007</v>
      </c>
      <c r="E1271" s="1">
        <v>0</v>
      </c>
      <c r="F1271" s="1">
        <v>0</v>
      </c>
      <c r="G1271" s="2">
        <f t="shared" si="24"/>
        <v>19596823.29792</v>
      </c>
      <c r="H1271" s="2">
        <f t="shared" si="23"/>
        <v>0.29000000283122063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408348.9</v>
      </c>
      <c r="D1272" s="1">
        <f>BILANCA!E296</f>
        <v>638784.99</v>
      </c>
      <c r="E1272" s="1">
        <v>0</v>
      </c>
      <c r="F1272" s="1">
        <v>0</v>
      </c>
      <c r="G1272" s="2">
        <f t="shared" si="24"/>
        <v>487230.55631999997</v>
      </c>
      <c r="H1272" s="2">
        <f t="shared" si="23"/>
        <v>0.10999999998603016</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227174.22</v>
      </c>
      <c r="D1273" s="1">
        <f>BILANCA!E297</f>
        <v>196037.82</v>
      </c>
      <c r="E1273" s="1">
        <v>0</v>
      </c>
      <c r="F1273" s="1">
        <v>0</v>
      </c>
      <c r="G1273" s="2">
        <f t="shared" si="24"/>
        <v>179582.45939999999</v>
      </c>
      <c r="H1273" s="2">
        <f t="shared" si="23"/>
        <v>0.39999999999417923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1684918.18</v>
      </c>
      <c r="D1274" s="1">
        <f>BILANCA!E298</f>
        <v>620386.56999999995</v>
      </c>
      <c r="E1274" s="1">
        <v>0</v>
      </c>
      <c r="F1274" s="1">
        <v>0</v>
      </c>
      <c r="G1274" s="2">
        <f t="shared" si="24"/>
        <v>851376.17411999987</v>
      </c>
      <c r="H1274" s="2">
        <f t="shared" si="23"/>
        <v>0.60999999998603016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868.72</v>
      </c>
      <c r="D1275" s="1">
        <f>BILANCA!E299</f>
        <v>8970.9500000000007</v>
      </c>
      <c r="E1275" s="1">
        <v>0</v>
      </c>
      <c r="F1275" s="1">
        <v>0</v>
      </c>
      <c r="G1275" s="2">
        <f t="shared" si="24"/>
        <v>5492.7010399999999</v>
      </c>
      <c r="H1275" s="2">
        <f t="shared" si="23"/>
        <v>0.32999999999924512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206762.23999999999</v>
      </c>
      <c r="D1277" s="1">
        <f>BILANCA!E301</f>
        <v>127654.87</v>
      </c>
      <c r="E1277" s="1">
        <v>0</v>
      </c>
      <c r="F1277" s="1">
        <v>0</v>
      </c>
      <c r="G1277" s="2">
        <f t="shared" si="24"/>
        <v>135849.16211999999</v>
      </c>
      <c r="H1277" s="2">
        <f t="shared" si="23"/>
        <v>0.36999999999534339</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547873.43999999994</v>
      </c>
      <c r="D1278" s="1">
        <f>BILANCA!E302</f>
        <v>1136828.25</v>
      </c>
      <c r="E1278" s="1">
        <v>0</v>
      </c>
      <c r="F1278" s="1">
        <v>0</v>
      </c>
      <c r="G1278" s="2">
        <f t="shared" si="24"/>
        <v>832351.33229999989</v>
      </c>
      <c r="H1278" s="2">
        <f t="shared" si="23"/>
        <v>0.68999999994412065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1170000</v>
      </c>
      <c r="E1285" s="1">
        <v>0</v>
      </c>
      <c r="F1285" s="1">
        <v>0</v>
      </c>
      <c r="G1285" s="2">
        <f t="shared" si="24"/>
        <v>706680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3103977.46</v>
      </c>
      <c r="D1288" s="1">
        <f>BILANCA!E312</f>
        <v>0</v>
      </c>
      <c r="E1288" s="1">
        <v>0</v>
      </c>
      <c r="F1288" s="1">
        <v>0</v>
      </c>
      <c r="G1288" s="2">
        <f t="shared" si="24"/>
        <v>946713.12529999996</v>
      </c>
      <c r="H1288" s="2">
        <f t="shared" si="23"/>
        <v>0.4599999999627471</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6868291.5200000005</v>
      </c>
      <c r="D1299" s="6">
        <f>'RAS-funkcijski'!E5</f>
        <v>7828575.5300000003</v>
      </c>
      <c r="E1299" s="6">
        <v>0</v>
      </c>
      <c r="F1299" s="6">
        <v>0</v>
      </c>
      <c r="G1299" s="7">
        <f t="shared" si="24"/>
        <v>22525.442580000003</v>
      </c>
      <c r="H1299" s="7">
        <f t="shared" si="23"/>
        <v>0.94999999925494194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417520.57</v>
      </c>
      <c r="D1300" s="1">
        <f>'RAS-funkcijski'!E6</f>
        <v>552820.41</v>
      </c>
      <c r="E1300" s="1">
        <v>0</v>
      </c>
      <c r="F1300" s="1">
        <v>0</v>
      </c>
      <c r="G1300" s="2">
        <f t="shared" si="24"/>
        <v>3046.3227800000004</v>
      </c>
      <c r="H1300" s="2">
        <f t="shared" si="23"/>
        <v>0.84000000002561137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416898.7</v>
      </c>
      <c r="D1301" s="1">
        <f>'RAS-funkcijski'!E7</f>
        <v>552820.41</v>
      </c>
      <c r="E1301" s="1">
        <v>0</v>
      </c>
      <c r="F1301" s="1">
        <v>0</v>
      </c>
      <c r="G1301" s="2">
        <f t="shared" si="24"/>
        <v>4567.6185600000008</v>
      </c>
      <c r="H1301" s="2">
        <f t="shared" si="23"/>
        <v>0.71000000002095476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621.87</v>
      </c>
      <c r="D1302" s="1">
        <f>'RAS-funkcijski'!E8</f>
        <v>0</v>
      </c>
      <c r="E1302" s="1">
        <v>0</v>
      </c>
      <c r="F1302" s="1">
        <v>0</v>
      </c>
      <c r="G1302" s="2">
        <f t="shared" si="24"/>
        <v>2.4874800000000001</v>
      </c>
      <c r="H1302" s="2">
        <f t="shared" si="23"/>
        <v>0.12999999999999545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10836.39</v>
      </c>
      <c r="E1304" s="1">
        <v>0</v>
      </c>
      <c r="F1304" s="1">
        <v>0</v>
      </c>
      <c r="G1304" s="2">
        <f t="shared" si="24"/>
        <v>130.03667999999999</v>
      </c>
      <c r="H1304" s="2">
        <f t="shared" si="23"/>
        <v>0.38999999999941792</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10836.39</v>
      </c>
      <c r="E1305" s="1">
        <v>0</v>
      </c>
      <c r="F1305" s="1">
        <v>0</v>
      </c>
      <c r="G1305" s="2">
        <f t="shared" si="24"/>
        <v>151.70946000000001</v>
      </c>
      <c r="H1305" s="2">
        <f t="shared" si="23"/>
        <v>0.38999999999941792</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6352937.6699999999</v>
      </c>
      <c r="D1307" s="1">
        <f>'RAS-funkcijski'!E13</f>
        <v>7239718.9700000007</v>
      </c>
      <c r="E1307" s="1">
        <v>0</v>
      </c>
      <c r="F1307" s="1">
        <v>0</v>
      </c>
      <c r="G1307" s="2">
        <f t="shared" si="24"/>
        <v>187491.38049000001</v>
      </c>
      <c r="H1307" s="2">
        <f t="shared" si="23"/>
        <v>0.35999999940395355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5741015.9900000002</v>
      </c>
      <c r="D1308" s="1">
        <f>'RAS-funkcijski'!E14</f>
        <v>6756351.0300000003</v>
      </c>
      <c r="E1308" s="1">
        <v>0</v>
      </c>
      <c r="F1308" s="1">
        <v>0</v>
      </c>
      <c r="G1308" s="2">
        <f t="shared" si="24"/>
        <v>192537.18050000002</v>
      </c>
      <c r="H1308" s="2">
        <f t="shared" si="23"/>
        <v>4.0000000037252903E-2</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611921.68000000005</v>
      </c>
      <c r="D1310" s="1">
        <f>'RAS-funkcijski'!E16</f>
        <v>483367.94</v>
      </c>
      <c r="E1310" s="1">
        <v>0</v>
      </c>
      <c r="F1310" s="1">
        <v>0</v>
      </c>
      <c r="G1310" s="2">
        <f t="shared" si="24"/>
        <v>18943.890720000003</v>
      </c>
      <c r="H1310" s="2">
        <f t="shared" si="23"/>
        <v>0.37999999994644895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75503.28</v>
      </c>
      <c r="D1313" s="1">
        <f>'RAS-funkcijski'!E19</f>
        <v>1227.3499999999999</v>
      </c>
      <c r="E1313" s="1">
        <v>0</v>
      </c>
      <c r="F1313" s="1">
        <v>0</v>
      </c>
      <c r="G1313" s="2">
        <f t="shared" si="24"/>
        <v>1169.3697</v>
      </c>
      <c r="H1313" s="2">
        <f t="shared" si="23"/>
        <v>0.6299999999987449</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22330</v>
      </c>
      <c r="D1314" s="1">
        <f>'RAS-funkcijski'!E20</f>
        <v>23972.41</v>
      </c>
      <c r="E1314" s="1">
        <v>0</v>
      </c>
      <c r="F1314" s="1">
        <v>0</v>
      </c>
      <c r="G1314" s="2">
        <f t="shared" si="24"/>
        <v>1124.3971200000001</v>
      </c>
      <c r="H1314" s="2">
        <f t="shared" si="23"/>
        <v>0.40999999999985448</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125706.97</v>
      </c>
      <c r="D1316" s="1">
        <f>'RAS-funkcijski'!E22</f>
        <v>151051.48000000001</v>
      </c>
      <c r="E1316" s="1">
        <v>0</v>
      </c>
      <c r="F1316" s="1">
        <v>0</v>
      </c>
      <c r="G1316" s="2">
        <f t="shared" si="24"/>
        <v>7700.5787399999999</v>
      </c>
      <c r="H1316" s="2">
        <f t="shared" si="23"/>
        <v>0.51000000000931323</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125706.97</v>
      </c>
      <c r="D1321" s="1">
        <f>'RAS-funkcijski'!E27</f>
        <v>151051.48000000001</v>
      </c>
      <c r="E1321" s="1">
        <v>0</v>
      </c>
      <c r="F1321" s="1">
        <v>0</v>
      </c>
      <c r="G1321" s="2">
        <f t="shared" si="24"/>
        <v>9839.6283899999999</v>
      </c>
      <c r="H1321" s="2">
        <f t="shared" si="23"/>
        <v>0.51000000000931323</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352252.89</v>
      </c>
      <c r="D1322" s="1">
        <f>'RAS-funkcijski'!E28</f>
        <v>670890</v>
      </c>
      <c r="E1322" s="1">
        <v>0</v>
      </c>
      <c r="F1322" s="1">
        <v>0</v>
      </c>
      <c r="G1322" s="2">
        <f t="shared" si="24"/>
        <v>40656.789360000002</v>
      </c>
      <c r="H1322" s="2">
        <f t="shared" si="23"/>
        <v>0.10999999998603016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208007.81</v>
      </c>
      <c r="D1324" s="1">
        <f>'RAS-funkcijski'!E30</f>
        <v>534624.82999999996</v>
      </c>
      <c r="E1324" s="1">
        <v>0</v>
      </c>
      <c r="F1324" s="1">
        <v>0</v>
      </c>
      <c r="G1324" s="2">
        <f t="shared" si="24"/>
        <v>33208.694219999998</v>
      </c>
      <c r="H1324" s="2">
        <f t="shared" si="23"/>
        <v>0.36000000004423782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69310.929999999993</v>
      </c>
      <c r="D1327" s="1">
        <f>'RAS-funkcijski'!E33</f>
        <v>0</v>
      </c>
      <c r="E1327" s="1">
        <v>0</v>
      </c>
      <c r="F1327" s="1">
        <v>0</v>
      </c>
      <c r="G1327" s="2">
        <f t="shared" si="24"/>
        <v>2010.0169699999999</v>
      </c>
      <c r="H1327" s="2">
        <f t="shared" si="23"/>
        <v>7.0000000006984919E-2</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74934.149999999994</v>
      </c>
      <c r="D1328" s="1">
        <f>'RAS-funkcijski'!E34</f>
        <v>136265.17000000001</v>
      </c>
      <c r="E1328" s="1">
        <v>0</v>
      </c>
      <c r="F1328" s="1">
        <v>0</v>
      </c>
      <c r="G1328" s="2">
        <f t="shared" si="24"/>
        <v>10423.9347</v>
      </c>
      <c r="H1328" s="2">
        <f t="shared" si="23"/>
        <v>0.32000000000698492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8707509.6400000006</v>
      </c>
      <c r="D1329" s="1">
        <f>'RAS-funkcijski'!E35</f>
        <v>8076594.5999999996</v>
      </c>
      <c r="E1329" s="1">
        <v>0</v>
      </c>
      <c r="F1329" s="1">
        <v>0</v>
      </c>
      <c r="G1329" s="2">
        <f t="shared" si="24"/>
        <v>770681.66403999995</v>
      </c>
      <c r="H1329" s="2">
        <f t="shared" si="23"/>
        <v>0.75999999977648258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1194355.47</v>
      </c>
      <c r="D1333" s="1">
        <f>'RAS-funkcijski'!E39</f>
        <v>1156680.29</v>
      </c>
      <c r="E1333" s="1">
        <v>0</v>
      </c>
      <c r="F1333" s="1">
        <v>0</v>
      </c>
      <c r="G1333" s="2">
        <f t="shared" si="24"/>
        <v>122770.06175000002</v>
      </c>
      <c r="H1333" s="2">
        <f t="shared" si="23"/>
        <v>0.76000000000931323</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1146271.3999999999</v>
      </c>
      <c r="D1334" s="1">
        <f>'RAS-funkcijski'!E40</f>
        <v>1098005.51</v>
      </c>
      <c r="E1334" s="1">
        <v>0</v>
      </c>
      <c r="F1334" s="1">
        <v>0</v>
      </c>
      <c r="G1334" s="2">
        <f t="shared" si="24"/>
        <v>120322.16711999998</v>
      </c>
      <c r="H1334" s="2">
        <f t="shared" si="23"/>
        <v>0.88999999989755452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48084.07</v>
      </c>
      <c r="D1336" s="1">
        <f>'RAS-funkcijski'!E42</f>
        <v>58674.78</v>
      </c>
      <c r="E1336" s="1">
        <v>0</v>
      </c>
      <c r="F1336" s="1">
        <v>0</v>
      </c>
      <c r="G1336" s="2">
        <f t="shared" si="24"/>
        <v>6286.4779399999998</v>
      </c>
      <c r="H1336" s="2">
        <f t="shared" si="23"/>
        <v>0.29000000000087311</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267401.25</v>
      </c>
      <c r="D1337" s="1">
        <f>'RAS-funkcijski'!E43</f>
        <v>18838.8</v>
      </c>
      <c r="E1337" s="1">
        <v>0</v>
      </c>
      <c r="F1337" s="1">
        <v>0</v>
      </c>
      <c r="G1337" s="2">
        <f t="shared" si="24"/>
        <v>11898.075150000001</v>
      </c>
      <c r="H1337" s="2">
        <f t="shared" si="23"/>
        <v>0.4500000000007276</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267401.25</v>
      </c>
      <c r="D1343" s="1">
        <f>'RAS-funkcijski'!E49</f>
        <v>18838.8</v>
      </c>
      <c r="E1343" s="1">
        <v>0</v>
      </c>
      <c r="F1343" s="1">
        <v>0</v>
      </c>
      <c r="G1343" s="2">
        <f t="shared" si="24"/>
        <v>13728.54825</v>
      </c>
      <c r="H1343" s="2">
        <f t="shared" si="27"/>
        <v>0.4500000000007276</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318649.18</v>
      </c>
      <c r="D1344" s="1">
        <f>'RAS-funkcijski'!E50</f>
        <v>412330.2</v>
      </c>
      <c r="E1344" s="1">
        <v>0</v>
      </c>
      <c r="F1344" s="1">
        <v>0</v>
      </c>
      <c r="G1344" s="2">
        <f t="shared" si="24"/>
        <v>52592.240680000003</v>
      </c>
      <c r="H1344" s="2">
        <f t="shared" si="27"/>
        <v>0.38000000000465661</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318649.18</v>
      </c>
      <c r="D1347" s="1">
        <f>'RAS-funkcijski'!E53</f>
        <v>412330.2</v>
      </c>
      <c r="E1347" s="1">
        <v>0</v>
      </c>
      <c r="F1347" s="1">
        <v>0</v>
      </c>
      <c r="G1347" s="2">
        <f t="shared" si="24"/>
        <v>56022.169420000006</v>
      </c>
      <c r="H1347" s="2">
        <f t="shared" si="27"/>
        <v>0.38000000000465661</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975125</v>
      </c>
      <c r="D1348" s="1">
        <f>'RAS-funkcijski'!E54</f>
        <v>7125</v>
      </c>
      <c r="E1348" s="1">
        <v>0</v>
      </c>
      <c r="F1348" s="1">
        <v>0</v>
      </c>
      <c r="G1348" s="2">
        <f t="shared" si="24"/>
        <v>49468.75</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975125</v>
      </c>
      <c r="D1349" s="1">
        <f>'RAS-funkcijski'!E55</f>
        <v>7125</v>
      </c>
      <c r="E1349" s="1">
        <v>0</v>
      </c>
      <c r="F1349" s="1">
        <v>0</v>
      </c>
      <c r="G1349" s="2">
        <f t="shared" si="24"/>
        <v>50458.125</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5937939.1099999994</v>
      </c>
      <c r="D1355" s="1">
        <f>'RAS-funkcijski'!E61</f>
        <v>6454951.8899999997</v>
      </c>
      <c r="E1355" s="1">
        <v>0</v>
      </c>
      <c r="F1355" s="1">
        <v>0</v>
      </c>
      <c r="G1355" s="2">
        <f t="shared" si="24"/>
        <v>1074327.04473</v>
      </c>
      <c r="H1355" s="2">
        <f t="shared" si="27"/>
        <v>0.21999999973922968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4576999.1399999997</v>
      </c>
      <c r="D1357" s="1">
        <f>'RAS-funkcijski'!E63</f>
        <v>4813243.8499999996</v>
      </c>
      <c r="E1357" s="1">
        <v>0</v>
      </c>
      <c r="F1357" s="1">
        <v>0</v>
      </c>
      <c r="G1357" s="2">
        <f t="shared" si="24"/>
        <v>838005.72355999984</v>
      </c>
      <c r="H1357" s="2">
        <f t="shared" si="27"/>
        <v>0.2900000000372529</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184616.82</v>
      </c>
      <c r="D1358" s="1">
        <f>'RAS-funkcijski'!E64</f>
        <v>312519.37</v>
      </c>
      <c r="E1358" s="1">
        <v>0</v>
      </c>
      <c r="F1358" s="1">
        <v>0</v>
      </c>
      <c r="G1358" s="2">
        <f t="shared" si="24"/>
        <v>48579.333599999998</v>
      </c>
      <c r="H1358" s="2">
        <f t="shared" si="27"/>
        <v>0.54999999998835847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1176323.1499999999</v>
      </c>
      <c r="D1359" s="1">
        <f>'RAS-funkcijski'!E65</f>
        <v>1329188.67</v>
      </c>
      <c r="E1359" s="1">
        <v>0</v>
      </c>
      <c r="F1359" s="1">
        <v>0</v>
      </c>
      <c r="G1359" s="2">
        <f t="shared" si="24"/>
        <v>233916.72988999996</v>
      </c>
      <c r="H1359" s="2">
        <f t="shared" si="27"/>
        <v>0.47999999998137355</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14039.63</v>
      </c>
      <c r="D1360" s="1">
        <f>'RAS-funkcijski'!E66</f>
        <v>26668.42</v>
      </c>
      <c r="E1360" s="1">
        <v>0</v>
      </c>
      <c r="F1360" s="1">
        <v>0</v>
      </c>
      <c r="G1360" s="2">
        <f t="shared" si="24"/>
        <v>4177.3411399999995</v>
      </c>
      <c r="H1360" s="2">
        <f t="shared" si="27"/>
        <v>0.78999999999905413</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14039.63</v>
      </c>
      <c r="D1365" s="1">
        <f>'RAS-funkcijski'!E71</f>
        <v>26668.42</v>
      </c>
      <c r="E1365" s="1">
        <v>0</v>
      </c>
      <c r="F1365" s="1">
        <v>0</v>
      </c>
      <c r="G1365" s="2">
        <f t="shared" si="24"/>
        <v>4514.2234900000003</v>
      </c>
      <c r="H1365" s="2">
        <f t="shared" si="27"/>
        <v>0.78999999999905413</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659485.69999999995</v>
      </c>
      <c r="D1369" s="1">
        <f>'RAS-funkcijski'!E75</f>
        <v>844286.6399999999</v>
      </c>
      <c r="E1369" s="1">
        <v>0</v>
      </c>
      <c r="F1369" s="1">
        <v>0</v>
      </c>
      <c r="G1369" s="2">
        <f t="shared" si="24"/>
        <v>166712.18757999997</v>
      </c>
      <c r="H1369" s="2">
        <f t="shared" si="27"/>
        <v>0.66000000014901161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116978.62</v>
      </c>
      <c r="D1370" s="1">
        <f>'RAS-funkcijski'!E76</f>
        <v>231634.42</v>
      </c>
      <c r="E1370" s="1">
        <v>0</v>
      </c>
      <c r="F1370" s="1">
        <v>0</v>
      </c>
      <c r="G1370" s="2">
        <f t="shared" si="24"/>
        <v>41777.81712</v>
      </c>
      <c r="H1370" s="2">
        <f t="shared" si="27"/>
        <v>0.8000000000174623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112575</v>
      </c>
      <c r="D1372" s="1">
        <f>'RAS-funkcijski'!E78</f>
        <v>137591.82</v>
      </c>
      <c r="E1372" s="1">
        <v>0</v>
      </c>
      <c r="F1372" s="1">
        <v>0</v>
      </c>
      <c r="G1372" s="2">
        <f t="shared" si="24"/>
        <v>28694.139360000001</v>
      </c>
      <c r="H1372" s="2">
        <f t="shared" si="27"/>
        <v>0.17999999999301508</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166088.28</v>
      </c>
      <c r="D1373" s="1">
        <f>'RAS-funkcijski'!E79</f>
        <v>184852.68</v>
      </c>
      <c r="E1373" s="1">
        <v>0</v>
      </c>
      <c r="F1373" s="1">
        <v>0</v>
      </c>
      <c r="G1373" s="2">
        <f t="shared" si="24"/>
        <v>40184.523000000001</v>
      </c>
      <c r="H1373" s="2">
        <f t="shared" si="27"/>
        <v>0.60000000000582077</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263843.8</v>
      </c>
      <c r="D1375" s="1">
        <f>'RAS-funkcijski'!E81</f>
        <v>290207.71999999997</v>
      </c>
      <c r="E1375" s="1">
        <v>0</v>
      </c>
      <c r="F1375" s="1">
        <v>0</v>
      </c>
      <c r="G1375" s="2">
        <f t="shared" si="24"/>
        <v>65007.961479999998</v>
      </c>
      <c r="H1375" s="2">
        <f t="shared" si="27"/>
        <v>0.48000000003958121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1002759.52</v>
      </c>
      <c r="D1376" s="1">
        <f>'RAS-funkcijski'!E82</f>
        <v>615833.17000000004</v>
      </c>
      <c r="E1376" s="1">
        <v>0</v>
      </c>
      <c r="F1376" s="1">
        <v>0</v>
      </c>
      <c r="G1376" s="2">
        <f t="shared" si="24"/>
        <v>174285.21708</v>
      </c>
      <c r="H1376" s="2">
        <f t="shared" si="27"/>
        <v>0.65000000002328306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1002759.52</v>
      </c>
      <c r="D1378" s="1">
        <f>'RAS-funkcijski'!E84</f>
        <v>615833.17000000004</v>
      </c>
      <c r="E1378" s="1">
        <v>0</v>
      </c>
      <c r="F1378" s="1">
        <v>0</v>
      </c>
      <c r="G1378" s="2">
        <f t="shared" si="24"/>
        <v>178754.06880000001</v>
      </c>
      <c r="H1378" s="2">
        <f t="shared" si="27"/>
        <v>0.65000000002328306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129551869.56999999</v>
      </c>
      <c r="D1383" s="1">
        <f>'RAS-funkcijski'!E89</f>
        <v>45033129.480000004</v>
      </c>
      <c r="E1383" s="1">
        <v>0</v>
      </c>
      <c r="F1383" s="1">
        <v>0</v>
      </c>
      <c r="G1383" s="2">
        <f t="shared" si="24"/>
        <v>18667540.925050002</v>
      </c>
      <c r="H1383" s="2">
        <f t="shared" si="27"/>
        <v>0.91000001132488251</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12661725.9</v>
      </c>
      <c r="D1388" s="1">
        <f>'RAS-funkcijski'!E94</f>
        <v>16724850.33</v>
      </c>
      <c r="E1388" s="1">
        <v>0</v>
      </c>
      <c r="F1388" s="1">
        <v>0</v>
      </c>
      <c r="G1388" s="2">
        <f t="shared" si="24"/>
        <v>4150028.3903999999</v>
      </c>
      <c r="H1388" s="2">
        <f t="shared" si="27"/>
        <v>0.42999999970197678</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12661725.9</v>
      </c>
      <c r="D1389" s="1">
        <f>'RAS-funkcijski'!E95</f>
        <v>16724850.33</v>
      </c>
      <c r="E1389" s="1">
        <v>0</v>
      </c>
      <c r="F1389" s="1">
        <v>0</v>
      </c>
      <c r="G1389" s="2">
        <f t="shared" si="24"/>
        <v>4196139.8169599995</v>
      </c>
      <c r="H1389" s="2">
        <f t="shared" si="27"/>
        <v>0.42999999970197678</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111639325.91999999</v>
      </c>
      <c r="D1393" s="1">
        <f>'RAS-funkcijski'!E99</f>
        <v>22587362.09</v>
      </c>
      <c r="E1393" s="1">
        <v>0</v>
      </c>
      <c r="F1393" s="1">
        <v>0</v>
      </c>
      <c r="G1393" s="2">
        <f t="shared" si="24"/>
        <v>14897334.759499999</v>
      </c>
      <c r="H1393" s="2">
        <f t="shared" si="27"/>
        <v>0.17000001296401024</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92840145.879999995</v>
      </c>
      <c r="D1394" s="1">
        <f>'RAS-funkcijski'!E100</f>
        <v>245672.2</v>
      </c>
      <c r="E1394" s="1">
        <v>0</v>
      </c>
      <c r="F1394" s="1">
        <v>0</v>
      </c>
      <c r="G1394" s="2">
        <f t="shared" si="24"/>
        <v>8959823.0668800008</v>
      </c>
      <c r="H1394" s="2">
        <f t="shared" si="27"/>
        <v>0.32000000478001311</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18799180.039999999</v>
      </c>
      <c r="D1395" s="1">
        <f>'RAS-funkcijski'!E101</f>
        <v>22341689.890000001</v>
      </c>
      <c r="E1395" s="1">
        <v>0</v>
      </c>
      <c r="F1395" s="1">
        <v>0</v>
      </c>
      <c r="G1395" s="2">
        <f t="shared" si="24"/>
        <v>6157808.3025399996</v>
      </c>
      <c r="H1395" s="2">
        <f t="shared" si="27"/>
        <v>0.14999999850988388</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5069475.47</v>
      </c>
      <c r="D1398" s="1">
        <f>'RAS-funkcijski'!E104</f>
        <v>5623168.1399999997</v>
      </c>
      <c r="E1398" s="1">
        <v>0</v>
      </c>
      <c r="F1398" s="1">
        <v>0</v>
      </c>
      <c r="G1398" s="2">
        <f t="shared" si="24"/>
        <v>1631581.175</v>
      </c>
      <c r="H1398" s="2">
        <f t="shared" si="27"/>
        <v>0.60999999940395355</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173712.9</v>
      </c>
      <c r="D1399" s="1">
        <f>'RAS-funkcijski'!E105</f>
        <v>81292.320000000007</v>
      </c>
      <c r="E1399" s="1">
        <v>0</v>
      </c>
      <c r="F1399" s="1">
        <v>0</v>
      </c>
      <c r="G1399" s="2">
        <f t="shared" si="24"/>
        <v>33966.05154</v>
      </c>
      <c r="H1399" s="2">
        <f t="shared" si="27"/>
        <v>0.42000000001280569</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7629.38</v>
      </c>
      <c r="D1400" s="1">
        <f>'RAS-funkcijski'!E106</f>
        <v>16456.599999999999</v>
      </c>
      <c r="E1400" s="1">
        <v>0</v>
      </c>
      <c r="F1400" s="1">
        <v>0</v>
      </c>
      <c r="G1400" s="2">
        <f t="shared" si="24"/>
        <v>4135.3431599999994</v>
      </c>
      <c r="H1400" s="2">
        <f t="shared" si="27"/>
        <v>0.78000000000156433</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495663.63</v>
      </c>
      <c r="D1401" s="1">
        <f>'RAS-funkcijski'!E107</f>
        <v>1041446.78</v>
      </c>
      <c r="E1401" s="1">
        <v>0</v>
      </c>
      <c r="F1401" s="1">
        <v>0</v>
      </c>
      <c r="G1401" s="2">
        <f t="shared" si="24"/>
        <v>265591.39056999999</v>
      </c>
      <c r="H1401" s="2">
        <f t="shared" si="27"/>
        <v>0.58999999996740371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298740</v>
      </c>
      <c r="D1402" s="1">
        <f>'RAS-funkcijski'!E108</f>
        <v>348200</v>
      </c>
      <c r="E1402" s="1">
        <v>0</v>
      </c>
      <c r="F1402" s="1">
        <v>0</v>
      </c>
      <c r="G1402" s="2">
        <f t="shared" si="24"/>
        <v>103494.56</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190798.63</v>
      </c>
      <c r="D1403" s="1">
        <f>'RAS-funkcijski'!E109</f>
        <v>205554.03</v>
      </c>
      <c r="E1403" s="1">
        <v>0</v>
      </c>
      <c r="F1403" s="1">
        <v>0</v>
      </c>
      <c r="G1403" s="2">
        <f t="shared" si="24"/>
        <v>63200.202449999997</v>
      </c>
      <c r="H1403" s="2">
        <f t="shared" si="27"/>
        <v>0.39999999999417923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6125</v>
      </c>
      <c r="D1407" s="1">
        <f>'RAS-funkcijski'!E113</f>
        <v>487692.75</v>
      </c>
      <c r="E1407" s="1">
        <v>0</v>
      </c>
      <c r="F1407" s="1">
        <v>0</v>
      </c>
      <c r="G1407" s="2">
        <f t="shared" si="24"/>
        <v>106984.64449999999</v>
      </c>
      <c r="H1407" s="2">
        <f t="shared" si="27"/>
        <v>0.25</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103228305.97</v>
      </c>
      <c r="D1408" s="1">
        <f>'RAS-funkcijski'!E114</f>
        <v>115618787.47</v>
      </c>
      <c r="E1408" s="1">
        <v>0</v>
      </c>
      <c r="F1408" s="1">
        <v>0</v>
      </c>
      <c r="G1408" s="2">
        <f t="shared" si="24"/>
        <v>36791246.9001</v>
      </c>
      <c r="H1408" s="2">
        <f t="shared" si="27"/>
        <v>0.5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44430316.659999996</v>
      </c>
      <c r="D1409" s="1">
        <f>'RAS-funkcijski'!E115</f>
        <v>55872441.759999998</v>
      </c>
      <c r="E1409" s="1">
        <v>0</v>
      </c>
      <c r="F1409" s="1">
        <v>0</v>
      </c>
      <c r="G1409" s="2">
        <f t="shared" si="24"/>
        <v>17335447.219980001</v>
      </c>
      <c r="H1409" s="2">
        <f t="shared" si="27"/>
        <v>0.58000000566244125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2987506.34</v>
      </c>
      <c r="D1410" s="1">
        <f>'RAS-funkcijski'!E116</f>
        <v>3464255.1</v>
      </c>
      <c r="E1410" s="1">
        <v>0</v>
      </c>
      <c r="F1410" s="1">
        <v>0</v>
      </c>
      <c r="G1410" s="2">
        <f t="shared" si="24"/>
        <v>1110593.8524799999</v>
      </c>
      <c r="H1410" s="2">
        <f t="shared" si="27"/>
        <v>0.43999999994412065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41442810.32</v>
      </c>
      <c r="D1411" s="1">
        <f>'RAS-funkcijski'!E117</f>
        <v>52408186.659999996</v>
      </c>
      <c r="E1411" s="1">
        <v>0</v>
      </c>
      <c r="F1411" s="1">
        <v>0</v>
      </c>
      <c r="G1411" s="2">
        <f t="shared" si="24"/>
        <v>16527287.751320001</v>
      </c>
      <c r="H1411" s="2">
        <f t="shared" si="27"/>
        <v>0.66000000387430191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46568793.909999996</v>
      </c>
      <c r="D1412" s="1">
        <f>'RAS-funkcijski'!E118</f>
        <v>44604450.990000002</v>
      </c>
      <c r="E1412" s="1">
        <v>0</v>
      </c>
      <c r="F1412" s="1">
        <v>0</v>
      </c>
      <c r="G1412" s="2">
        <f t="shared" si="24"/>
        <v>15478657.331460001</v>
      </c>
      <c r="H1412" s="2">
        <f t="shared" si="27"/>
        <v>0.10000000149011612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812362.75</v>
      </c>
      <c r="D1413" s="1">
        <f>'RAS-funkcijski'!E119</f>
        <v>750332.64</v>
      </c>
      <c r="E1413" s="1">
        <v>0</v>
      </c>
      <c r="F1413" s="1">
        <v>0</v>
      </c>
      <c r="G1413" s="2">
        <f t="shared" si="24"/>
        <v>265998.22345000005</v>
      </c>
      <c r="H1413" s="2">
        <f t="shared" si="27"/>
        <v>0.60999999998603016</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45756431.159999996</v>
      </c>
      <c r="D1414" s="1">
        <f>'RAS-funkcijski'!E120</f>
        <v>43854118.350000001</v>
      </c>
      <c r="E1414" s="1">
        <v>0</v>
      </c>
      <c r="F1414" s="1">
        <v>0</v>
      </c>
      <c r="G1414" s="2">
        <f t="shared" si="24"/>
        <v>15481901.471760001</v>
      </c>
      <c r="H1414" s="2">
        <f t="shared" si="27"/>
        <v>0.50999999791383743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30000</v>
      </c>
      <c r="D1416" s="1">
        <f>'RAS-funkcijski'!E122</f>
        <v>30000</v>
      </c>
      <c r="E1416" s="1">
        <v>0</v>
      </c>
      <c r="F1416" s="1">
        <v>0</v>
      </c>
      <c r="G1416" s="2">
        <f t="shared" si="24"/>
        <v>10620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30000</v>
      </c>
      <c r="D1418" s="1">
        <f>'RAS-funkcijski'!E124</f>
        <v>30000</v>
      </c>
      <c r="E1418" s="1">
        <v>0</v>
      </c>
      <c r="F1418" s="1">
        <v>0</v>
      </c>
      <c r="G1418" s="2">
        <f t="shared" si="24"/>
        <v>10800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1237840.18</v>
      </c>
      <c r="D1419" s="1">
        <f>'RAS-funkcijski'!E125</f>
        <v>1534267.47</v>
      </c>
      <c r="E1419" s="1">
        <v>0</v>
      </c>
      <c r="F1419" s="1">
        <v>0</v>
      </c>
      <c r="G1419" s="2">
        <f t="shared" si="24"/>
        <v>521071.38951999997</v>
      </c>
      <c r="H1419" s="2">
        <f t="shared" si="27"/>
        <v>0.64999999990686774</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1665946.67</v>
      </c>
      <c r="D1420" s="1">
        <f>'RAS-funkcijski'!E126</f>
        <v>2300429.81</v>
      </c>
      <c r="E1420" s="1">
        <v>0</v>
      </c>
      <c r="F1420" s="1">
        <v>0</v>
      </c>
      <c r="G1420" s="2">
        <f t="shared" si="24"/>
        <v>764550.36737999995</v>
      </c>
      <c r="H1420" s="2">
        <f t="shared" si="27"/>
        <v>0.52000000001862645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9867.84</v>
      </c>
      <c r="D1421" s="1">
        <f>'RAS-funkcijski'!E127</f>
        <v>18381.78</v>
      </c>
      <c r="E1421" s="1">
        <v>0</v>
      </c>
      <c r="F1421" s="1">
        <v>0</v>
      </c>
      <c r="G1421" s="2">
        <f t="shared" si="24"/>
        <v>5735.6621999999998</v>
      </c>
      <c r="H1421" s="2">
        <f t="shared" si="27"/>
        <v>0.38000000000101863</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9285540.7100000009</v>
      </c>
      <c r="D1422" s="1">
        <f>'RAS-funkcijski'!E128</f>
        <v>11258815.66</v>
      </c>
      <c r="E1422" s="1">
        <v>0</v>
      </c>
      <c r="F1422" s="1">
        <v>0</v>
      </c>
      <c r="G1422" s="2">
        <f t="shared" si="24"/>
        <v>3943593.3317200001</v>
      </c>
      <c r="H1422" s="2">
        <f t="shared" si="27"/>
        <v>0.62999999895691872</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4535603.6899999995</v>
      </c>
      <c r="D1423" s="1">
        <f>'RAS-funkcijski'!E129</f>
        <v>4796405.1400000006</v>
      </c>
      <c r="E1423" s="1">
        <v>0</v>
      </c>
      <c r="F1423" s="1">
        <v>0</v>
      </c>
      <c r="G1423" s="2">
        <f t="shared" si="24"/>
        <v>1766051.7462500001</v>
      </c>
      <c r="H1423" s="2">
        <f t="shared" si="27"/>
        <v>0.45000000111758709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3406203.61</v>
      </c>
      <c r="D1427" s="1">
        <f>'RAS-funkcijski'!E133</f>
        <v>4421883.7</v>
      </c>
      <c r="E1427" s="1">
        <v>0</v>
      </c>
      <c r="F1427" s="1">
        <v>0</v>
      </c>
      <c r="G1427" s="2">
        <f t="shared" si="24"/>
        <v>1580246.2602900001</v>
      </c>
      <c r="H1427" s="2">
        <f t="shared" si="27"/>
        <v>0.68999999994412065</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10000</v>
      </c>
      <c r="E1429" s="1">
        <v>0</v>
      </c>
      <c r="F1429" s="1">
        <v>0</v>
      </c>
      <c r="G1429" s="2">
        <f t="shared" si="24"/>
        <v>2620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999302.81</v>
      </c>
      <c r="D1432" s="1">
        <f>'RAS-funkcijski'!E138</f>
        <v>165179.46</v>
      </c>
      <c r="E1432" s="1">
        <v>0</v>
      </c>
      <c r="F1432" s="1">
        <v>0</v>
      </c>
      <c r="G1432" s="2">
        <f t="shared" si="24"/>
        <v>178174.67182000002</v>
      </c>
      <c r="H1432" s="2">
        <f t="shared" si="27"/>
        <v>0.64999999993597157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130097.27</v>
      </c>
      <c r="D1434" s="1">
        <f>'RAS-funkcijski'!E140</f>
        <v>199341.98</v>
      </c>
      <c r="E1434" s="1">
        <v>0</v>
      </c>
      <c r="F1434" s="1">
        <v>0</v>
      </c>
      <c r="G1434" s="2">
        <f t="shared" si="24"/>
        <v>71914.247280000011</v>
      </c>
      <c r="H1434" s="2">
        <f t="shared" si="27"/>
        <v>0.28999999999359716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255527449.09999999</v>
      </c>
      <c r="D1435" s="13">
        <f>'RAS-funkcijski'!E141</f>
        <v>184677000.29000002</v>
      </c>
      <c r="E1435" s="13">
        <v>0</v>
      </c>
      <c r="F1435" s="13">
        <v>0</v>
      </c>
      <c r="G1435" s="14">
        <f t="shared" si="24"/>
        <v>85608758.606160015</v>
      </c>
      <c r="H1435" s="14">
        <f t="shared" si="27"/>
        <v>0.39000001549720764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1322261.0299999998</v>
      </c>
      <c r="D1436" s="6">
        <f>'P-VRIO'!E5</f>
        <v>178382.50999999998</v>
      </c>
      <c r="E1436" s="6">
        <v>0</v>
      </c>
      <c r="F1436" s="6">
        <v>0</v>
      </c>
      <c r="G1436" s="7">
        <f t="shared" si="24"/>
        <v>1679.0260499999999</v>
      </c>
      <c r="H1436" s="7">
        <f t="shared" si="27"/>
        <v>0.51999999981489964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3876.3900000000003</v>
      </c>
      <c r="D1437" s="1">
        <f>'P-VRIO'!E6</f>
        <v>8540.02</v>
      </c>
      <c r="E1437" s="1">
        <v>0</v>
      </c>
      <c r="F1437" s="1">
        <v>0</v>
      </c>
      <c r="G1437" s="2">
        <f t="shared" si="24"/>
        <v>41.912860000000002</v>
      </c>
      <c r="H1437" s="2">
        <f t="shared" si="27"/>
        <v>0.41000000000076398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2200</v>
      </c>
      <c r="D1438" s="1">
        <f>'P-VRIO'!E7</f>
        <v>8540.02</v>
      </c>
      <c r="E1438" s="1">
        <v>0</v>
      </c>
      <c r="F1438" s="1">
        <v>0</v>
      </c>
      <c r="G1438" s="2">
        <f t="shared" si="24"/>
        <v>57.840120000000006</v>
      </c>
      <c r="H1438" s="2">
        <f t="shared" si="27"/>
        <v>2.0000000000436557E-2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2200</v>
      </c>
      <c r="D1439" s="1">
        <f>'P-VRIO'!E8</f>
        <v>202.24</v>
      </c>
      <c r="E1439" s="1">
        <v>0</v>
      </c>
      <c r="F1439" s="1">
        <v>0</v>
      </c>
      <c r="G1439" s="2">
        <f t="shared" si="24"/>
        <v>10.417920000000001</v>
      </c>
      <c r="H1439" s="2">
        <f t="shared" si="27"/>
        <v>0.24000000000000909</v>
      </c>
      <c r="I1439" s="10">
        <f t="shared" ref="I1439:I1444" si="28">G1439*H1439</f>
        <v>2.5003008000000948</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8337.7800000000007</v>
      </c>
      <c r="E1440" s="1">
        <v>0</v>
      </c>
      <c r="F1440" s="1">
        <v>0</v>
      </c>
      <c r="G1440" s="2">
        <f t="shared" si="24"/>
        <v>83.377800000000008</v>
      </c>
      <c r="H1440" s="2">
        <f t="shared" si="27"/>
        <v>0.21999999999934516</v>
      </c>
      <c r="I1440" s="10">
        <f t="shared" si="28"/>
        <v>18.343115999945404</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1676.39</v>
      </c>
      <c r="D1445" s="1">
        <f>'P-VRIO'!E14</f>
        <v>0</v>
      </c>
      <c r="E1445" s="1">
        <v>0</v>
      </c>
      <c r="F1445" s="1">
        <v>0</v>
      </c>
      <c r="G1445" s="2">
        <f t="shared" si="24"/>
        <v>16.7639</v>
      </c>
      <c r="H1445" s="2">
        <f t="shared" si="27"/>
        <v>0.39000000000010004</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1676.39</v>
      </c>
      <c r="D1451" s="1">
        <f>'P-VRIO'!E20</f>
        <v>0</v>
      </c>
      <c r="E1451" s="1">
        <v>0</v>
      </c>
      <c r="F1451" s="1">
        <v>0</v>
      </c>
      <c r="G1451" s="2">
        <f t="shared" si="24"/>
        <v>26.822240000000001</v>
      </c>
      <c r="H1451" s="2">
        <f t="shared" si="27"/>
        <v>0.39000000000010004</v>
      </c>
      <c r="I1451" s="10">
        <f t="shared" si="29"/>
        <v>10.460673600002684</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1318384.6399999999</v>
      </c>
      <c r="D1453" s="1">
        <f>'P-VRIO'!E22</f>
        <v>169842.49</v>
      </c>
      <c r="E1453" s="1">
        <v>0</v>
      </c>
      <c r="F1453" s="1">
        <v>0</v>
      </c>
      <c r="G1453" s="2">
        <f t="shared" si="24"/>
        <v>29845.253159999997</v>
      </c>
      <c r="H1453" s="2">
        <f t="shared" si="27"/>
        <v>0.85000000009313226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1318384.6399999999</v>
      </c>
      <c r="D1454" s="1">
        <f>'P-VRIO'!E23</f>
        <v>167565.04999999999</v>
      </c>
      <c r="E1454" s="1">
        <v>0</v>
      </c>
      <c r="F1454" s="1">
        <v>0</v>
      </c>
      <c r="G1454" s="2">
        <f t="shared" si="24"/>
        <v>31416.780059999997</v>
      </c>
      <c r="H1454" s="2">
        <f t="shared" si="27"/>
        <v>0.41000000009080395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281290.33</v>
      </c>
      <c r="D1455" s="1">
        <f>'P-VRIO'!E24</f>
        <v>2310.46</v>
      </c>
      <c r="E1455" s="1">
        <v>0</v>
      </c>
      <c r="F1455" s="1">
        <v>0</v>
      </c>
      <c r="G1455" s="2">
        <f t="shared" si="24"/>
        <v>5718.2250000000004</v>
      </c>
      <c r="H1455" s="2">
        <f t="shared" si="27"/>
        <v>0.79000000001633452</v>
      </c>
      <c r="I1455" s="10">
        <f t="shared" ref="I1455:I1460" si="30">G1455*H1455</f>
        <v>4517.3977500934052</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1036553.83</v>
      </c>
      <c r="D1456" s="1">
        <f>'P-VRIO'!E25</f>
        <v>163841.32999999999</v>
      </c>
      <c r="E1456" s="1">
        <v>0</v>
      </c>
      <c r="F1456" s="1">
        <v>0</v>
      </c>
      <c r="G1456" s="2">
        <f t="shared" si="24"/>
        <v>28648.96629</v>
      </c>
      <c r="H1456" s="2">
        <f t="shared" si="27"/>
        <v>0.50000000002910383</v>
      </c>
      <c r="I1456" s="10">
        <f t="shared" si="30"/>
        <v>14324.483145833794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540.48</v>
      </c>
      <c r="D1458" s="1">
        <f>'P-VRIO'!E27</f>
        <v>1413.26</v>
      </c>
      <c r="E1458" s="1">
        <v>0</v>
      </c>
      <c r="F1458" s="1">
        <v>0</v>
      </c>
      <c r="G1458" s="2">
        <f t="shared" si="24"/>
        <v>77.440999999999988</v>
      </c>
      <c r="H1458" s="2">
        <f t="shared" si="27"/>
        <v>0.74000000000000909</v>
      </c>
      <c r="I1458" s="10">
        <f t="shared" si="30"/>
        <v>57.306340000000695</v>
      </c>
      <c r="J1458" s="2">
        <f>IF(AND(Skriveni!C1458&lt;&gt;0,Skriveni!D1458&lt;&gt;0),1,0)</f>
        <v>1</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2277.44</v>
      </c>
      <c r="E1461" s="1">
        <v>0</v>
      </c>
      <c r="F1461" s="1">
        <v>0</v>
      </c>
      <c r="G1461" s="2">
        <f t="shared" si="24"/>
        <v>118.42688</v>
      </c>
      <c r="H1461" s="2">
        <f t="shared" si="27"/>
        <v>0.44000000000005457</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2277.44</v>
      </c>
      <c r="E1467" s="1">
        <v>0</v>
      </c>
      <c r="F1467" s="1">
        <v>0</v>
      </c>
      <c r="G1467" s="2">
        <f t="shared" si="24"/>
        <v>145.75615999999999</v>
      </c>
      <c r="H1467" s="2">
        <f t="shared" si="27"/>
        <v>0.44000000000005457</v>
      </c>
      <c r="I1467" s="10">
        <f t="shared" si="31"/>
        <v>64.132710400007952</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354.83</v>
      </c>
      <c r="E1469" s="1">
        <v>0</v>
      </c>
      <c r="F1469" s="1">
        <v>0</v>
      </c>
      <c r="G1469" s="2">
        <f t="shared" si="24"/>
        <v>24.128440000000001</v>
      </c>
      <c r="H1469" s="2">
        <f t="shared" si="27"/>
        <v>0.17000000000001592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354.83</v>
      </c>
      <c r="E1475" s="1">
        <v>0</v>
      </c>
      <c r="F1475" s="1">
        <v>0</v>
      </c>
      <c r="G1475" s="2">
        <f t="shared" si="24"/>
        <v>28.386399999999998</v>
      </c>
      <c r="H1475" s="2">
        <f t="shared" si="27"/>
        <v>0.17000000000001592</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354.83</v>
      </c>
      <c r="E1476" s="1">
        <v>0</v>
      </c>
      <c r="F1476" s="1">
        <v>0</v>
      </c>
      <c r="G1476" s="2">
        <f t="shared" si="24"/>
        <v>29.096060000000001</v>
      </c>
      <c r="H1476" s="2">
        <f t="shared" si="27"/>
        <v>0.17000000000001592</v>
      </c>
      <c r="I1476" s="10">
        <f t="shared" ref="I1476:I1479" si="33">G1476*H1476</f>
        <v>4.946330200000463</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43756837.340000004</v>
      </c>
      <c r="D1480" s="6"/>
      <c r="E1480" s="6">
        <v>0</v>
      </c>
      <c r="F1480" s="6">
        <v>0</v>
      </c>
      <c r="G1480" s="7">
        <f t="shared" ref="G1480:G1580" si="34">B1480/1000*C1480</f>
        <v>43756.837340000005</v>
      </c>
      <c r="H1480" s="7">
        <f t="shared" ref="H1480:H1580" si="35">ABS(C1480-ROUND(C1480,0))</f>
        <v>0.34000000357627869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200972767.07999998</v>
      </c>
      <c r="D1481" s="1">
        <v>0</v>
      </c>
      <c r="E1481" s="1">
        <v>0</v>
      </c>
      <c r="F1481" s="1">
        <v>0</v>
      </c>
      <c r="G1481" s="2">
        <f t="shared" si="34"/>
        <v>401945.53415999998</v>
      </c>
      <c r="H1481" s="2">
        <f t="shared" si="35"/>
        <v>7.9999983310699463E-2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330906.15000000002</v>
      </c>
      <c r="D1482" s="1">
        <v>0</v>
      </c>
      <c r="E1482" s="1">
        <v>0</v>
      </c>
      <c r="F1482" s="1">
        <v>0</v>
      </c>
      <c r="G1482" s="2">
        <f t="shared" si="34"/>
        <v>992.71845000000008</v>
      </c>
      <c r="H1482" s="2">
        <f t="shared" si="35"/>
        <v>0.15000000002328306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180482333.67999998</v>
      </c>
      <c r="D1483" s="1">
        <v>0</v>
      </c>
      <c r="E1483" s="1">
        <v>0</v>
      </c>
      <c r="F1483" s="1">
        <v>0</v>
      </c>
      <c r="G1483" s="2">
        <f t="shared" si="34"/>
        <v>721929.33471999993</v>
      </c>
      <c r="H1483" s="2">
        <f t="shared" si="35"/>
        <v>0.32000002264976501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120362392.56</v>
      </c>
      <c r="D1484" s="1">
        <v>0</v>
      </c>
      <c r="E1484" s="1">
        <v>0</v>
      </c>
      <c r="F1484" s="1">
        <v>0</v>
      </c>
      <c r="G1484" s="2">
        <f t="shared" si="34"/>
        <v>601811.96279999998</v>
      </c>
      <c r="H1484" s="2">
        <f t="shared" si="35"/>
        <v>0.43999999761581421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38895071.259999998</v>
      </c>
      <c r="D1485" s="1">
        <v>0</v>
      </c>
      <c r="E1485" s="1">
        <v>0</v>
      </c>
      <c r="F1485" s="1">
        <v>0</v>
      </c>
      <c r="G1485" s="2">
        <f t="shared" si="34"/>
        <v>233370.42755999998</v>
      </c>
      <c r="H1485" s="2">
        <f t="shared" si="35"/>
        <v>0.25999999791383743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469147.82</v>
      </c>
      <c r="D1486" s="1">
        <v>0</v>
      </c>
      <c r="E1486" s="1">
        <v>0</v>
      </c>
      <c r="F1486" s="1">
        <v>0</v>
      </c>
      <c r="G1486" s="2">
        <f t="shared" si="34"/>
        <v>3284.0347400000001</v>
      </c>
      <c r="H1486" s="2">
        <f t="shared" si="35"/>
        <v>0.17999999999301508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1145298.79</v>
      </c>
      <c r="D1487" s="1">
        <v>0</v>
      </c>
      <c r="E1487" s="1">
        <v>0</v>
      </c>
      <c r="F1487" s="1">
        <v>0</v>
      </c>
      <c r="G1487" s="2">
        <f t="shared" si="34"/>
        <v>9162.3903200000004</v>
      </c>
      <c r="H1487" s="2">
        <f t="shared" si="35"/>
        <v>0.2099999999627471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5310790.9400000004</v>
      </c>
      <c r="D1489" s="1">
        <v>0</v>
      </c>
      <c r="E1489" s="1">
        <v>0</v>
      </c>
      <c r="F1489" s="1">
        <v>0</v>
      </c>
      <c r="G1489" s="2">
        <f t="shared" si="34"/>
        <v>53107.909400000004</v>
      </c>
      <c r="H1489" s="2">
        <f t="shared" si="35"/>
        <v>5.9999999590218067E-2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1904.52</v>
      </c>
      <c r="D1490" s="1">
        <v>0</v>
      </c>
      <c r="E1490" s="1">
        <v>0</v>
      </c>
      <c r="F1490" s="1">
        <v>0</v>
      </c>
      <c r="G1490" s="2">
        <f t="shared" si="34"/>
        <v>20.949719999999999</v>
      </c>
      <c r="H1490" s="2">
        <f t="shared" si="35"/>
        <v>0.48000000000001819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14297727.789999999</v>
      </c>
      <c r="D1491" s="1">
        <v>0</v>
      </c>
      <c r="E1491" s="1">
        <v>0</v>
      </c>
      <c r="F1491" s="1">
        <v>0</v>
      </c>
      <c r="G1491" s="2">
        <f t="shared" si="34"/>
        <v>171572.73348</v>
      </c>
      <c r="H1491" s="2">
        <f t="shared" si="35"/>
        <v>0.21000000089406967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15069241.060000001</v>
      </c>
      <c r="D1492" s="1">
        <v>0</v>
      </c>
      <c r="E1492" s="1">
        <v>0</v>
      </c>
      <c r="F1492" s="1">
        <v>0</v>
      </c>
      <c r="G1492" s="2">
        <f t="shared" si="34"/>
        <v>195900.13378</v>
      </c>
      <c r="H1492" s="2">
        <f t="shared" si="35"/>
        <v>6.0000000521540642E-2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5090286.1900000004</v>
      </c>
      <c r="D1493" s="1">
        <v>0</v>
      </c>
      <c r="E1493" s="1">
        <v>0</v>
      </c>
      <c r="F1493" s="1">
        <v>0</v>
      </c>
      <c r="G1493" s="2">
        <f t="shared" si="34"/>
        <v>71264.006660000014</v>
      </c>
      <c r="H1493" s="2">
        <f t="shared" si="35"/>
        <v>0.19000000040978193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5090286.1900000004</v>
      </c>
      <c r="D1497" s="1">
        <v>0</v>
      </c>
      <c r="E1497" s="1">
        <v>0</v>
      </c>
      <c r="F1497" s="1">
        <v>0</v>
      </c>
      <c r="G1497" s="2">
        <f t="shared" si="34"/>
        <v>91625.151419999995</v>
      </c>
      <c r="H1497" s="2">
        <f t="shared" si="35"/>
        <v>0.19000000040978193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200672710.56000006</v>
      </c>
      <c r="D1499" s="1">
        <v>0</v>
      </c>
      <c r="E1499" s="1">
        <v>0</v>
      </c>
      <c r="F1499" s="1">
        <v>0</v>
      </c>
      <c r="G1499" s="2">
        <f t="shared" si="34"/>
        <v>4013454.2112000012</v>
      </c>
      <c r="H1499" s="2">
        <f t="shared" si="35"/>
        <v>0.43999993801116943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439340.05</v>
      </c>
      <c r="D1500" s="1">
        <v>0</v>
      </c>
      <c r="E1500" s="1">
        <v>0</v>
      </c>
      <c r="F1500" s="1">
        <v>0</v>
      </c>
      <c r="G1500" s="2">
        <f t="shared" si="34"/>
        <v>9226.1410500000002</v>
      </c>
      <c r="H1500" s="2">
        <f t="shared" si="35"/>
        <v>4.9999999988358468E-2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177956909.31000003</v>
      </c>
      <c r="D1501" s="1">
        <v>0</v>
      </c>
      <c r="E1501" s="1">
        <v>0</v>
      </c>
      <c r="F1501" s="1">
        <v>0</v>
      </c>
      <c r="G1501" s="2">
        <f t="shared" si="34"/>
        <v>3915052.0048200004</v>
      </c>
      <c r="H1501" s="2">
        <f t="shared" si="35"/>
        <v>0.31000003218650818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118378423.43000001</v>
      </c>
      <c r="D1502" s="1">
        <v>0</v>
      </c>
      <c r="E1502" s="1">
        <v>0</v>
      </c>
      <c r="F1502" s="1">
        <v>0</v>
      </c>
      <c r="G1502" s="2">
        <f t="shared" si="34"/>
        <v>2722703.7388900002</v>
      </c>
      <c r="H1502" s="2">
        <f t="shared" si="35"/>
        <v>0.43000000715255737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38443250.549999997</v>
      </c>
      <c r="D1503" s="1">
        <v>0</v>
      </c>
      <c r="E1503" s="1">
        <v>0</v>
      </c>
      <c r="F1503" s="1">
        <v>0</v>
      </c>
      <c r="G1503" s="2">
        <f t="shared" si="34"/>
        <v>922638.01319999993</v>
      </c>
      <c r="H1503" s="2">
        <f t="shared" si="35"/>
        <v>0.45000000298023224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477269.88</v>
      </c>
      <c r="D1504" s="1">
        <v>0</v>
      </c>
      <c r="E1504" s="1">
        <v>0</v>
      </c>
      <c r="F1504" s="1">
        <v>0</v>
      </c>
      <c r="G1504" s="2">
        <f t="shared" si="34"/>
        <v>11931.747000000001</v>
      </c>
      <c r="H1504" s="2">
        <f t="shared" si="35"/>
        <v>0.11999999999534339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1155201.1200000001</v>
      </c>
      <c r="D1505" s="1">
        <v>0</v>
      </c>
      <c r="E1505" s="1">
        <v>0</v>
      </c>
      <c r="F1505" s="1">
        <v>0</v>
      </c>
      <c r="G1505" s="2">
        <f t="shared" si="34"/>
        <v>30035.22912</v>
      </c>
      <c r="H1505" s="2">
        <f t="shared" si="35"/>
        <v>0.12000000011175871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5290088.29</v>
      </c>
      <c r="D1507" s="1">
        <v>0</v>
      </c>
      <c r="E1507" s="1">
        <v>0</v>
      </c>
      <c r="F1507" s="1">
        <v>0</v>
      </c>
      <c r="G1507" s="2">
        <f t="shared" si="34"/>
        <v>148122.47211999999</v>
      </c>
      <c r="H1507" s="2">
        <f t="shared" si="35"/>
        <v>0.2900000000372529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1904.52</v>
      </c>
      <c r="D1508" s="1">
        <v>0</v>
      </c>
      <c r="E1508" s="1">
        <v>0</v>
      </c>
      <c r="F1508" s="1">
        <v>0</v>
      </c>
      <c r="G1508" s="2">
        <f t="shared" si="34"/>
        <v>55.231080000000006</v>
      </c>
      <c r="H1508" s="2">
        <f t="shared" si="35"/>
        <v>0.48000000000001819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14210771.52</v>
      </c>
      <c r="D1509" s="1">
        <v>0</v>
      </c>
      <c r="E1509" s="1">
        <v>0</v>
      </c>
      <c r="F1509" s="1">
        <v>0</v>
      </c>
      <c r="G1509" s="2">
        <f t="shared" si="34"/>
        <v>426323.14559999999</v>
      </c>
      <c r="H1509" s="2">
        <f t="shared" si="35"/>
        <v>0.48000000044703484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13222914.550000001</v>
      </c>
      <c r="D1510" s="1">
        <v>0</v>
      </c>
      <c r="E1510" s="1">
        <v>0</v>
      </c>
      <c r="F1510" s="1">
        <v>0</v>
      </c>
      <c r="G1510" s="2">
        <f t="shared" si="34"/>
        <v>409910.35105</v>
      </c>
      <c r="H1510" s="2">
        <f t="shared" si="35"/>
        <v>0.44999999925494194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9053546.6500000004</v>
      </c>
      <c r="D1511" s="1">
        <v>0</v>
      </c>
      <c r="E1511" s="1">
        <v>0</v>
      </c>
      <c r="F1511" s="1">
        <v>0</v>
      </c>
      <c r="G1511" s="2">
        <f t="shared" si="34"/>
        <v>289713.49280000001</v>
      </c>
      <c r="H1511" s="2">
        <f t="shared" si="35"/>
        <v>0.34999999962747097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9053546.6500000004</v>
      </c>
      <c r="D1515" s="1">
        <v>0</v>
      </c>
      <c r="E1515" s="1">
        <v>0</v>
      </c>
      <c r="F1515" s="1">
        <v>0</v>
      </c>
      <c r="G1515" s="2">
        <f t="shared" si="34"/>
        <v>325927.67939999996</v>
      </c>
      <c r="H1515" s="2">
        <f t="shared" si="35"/>
        <v>0.34999999962747097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44056893.859999925</v>
      </c>
      <c r="D1517" s="1">
        <v>0</v>
      </c>
      <c r="E1517" s="1">
        <v>0</v>
      </c>
      <c r="F1517" s="1">
        <v>0</v>
      </c>
      <c r="G1517" s="2">
        <f t="shared" si="34"/>
        <v>1674161.966679997</v>
      </c>
      <c r="H1517" s="2">
        <f t="shared" si="35"/>
        <v>0.14000007510185242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1146570.42</v>
      </c>
      <c r="D1518" s="1">
        <v>0</v>
      </c>
      <c r="E1518" s="1">
        <v>0</v>
      </c>
      <c r="F1518" s="1">
        <v>0</v>
      </c>
      <c r="G1518" s="2">
        <f t="shared" si="34"/>
        <v>44716.246379999997</v>
      </c>
      <c r="H1518" s="2">
        <f t="shared" si="35"/>
        <v>0.41999999992549419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13327.6</v>
      </c>
      <c r="D1519" s="1">
        <v>0</v>
      </c>
      <c r="E1519" s="1">
        <v>0</v>
      </c>
      <c r="F1519" s="1">
        <v>0</v>
      </c>
      <c r="G1519" s="2">
        <f t="shared" si="34"/>
        <v>533.10400000000004</v>
      </c>
      <c r="H1519" s="2">
        <f t="shared" si="35"/>
        <v>0.3999999999996362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4033.6</v>
      </c>
      <c r="D1520" s="1">
        <v>0</v>
      </c>
      <c r="E1520" s="1">
        <v>0</v>
      </c>
      <c r="F1520" s="1">
        <v>0</v>
      </c>
      <c r="G1520" s="2">
        <f t="shared" si="34"/>
        <v>165.3776</v>
      </c>
      <c r="H1520" s="2">
        <f t="shared" si="35"/>
        <v>0.40000000000009095</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9294</v>
      </c>
      <c r="D1521" s="1">
        <v>0</v>
      </c>
      <c r="E1521" s="1">
        <v>0</v>
      </c>
      <c r="F1521" s="1">
        <v>0</v>
      </c>
      <c r="G1521" s="2">
        <f t="shared" si="34"/>
        <v>390.34800000000001</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1035184.1499999999</v>
      </c>
      <c r="D1524" s="1">
        <v>0</v>
      </c>
      <c r="E1524" s="1">
        <v>0</v>
      </c>
      <c r="F1524" s="1">
        <v>0</v>
      </c>
      <c r="G1524" s="2">
        <f t="shared" si="34"/>
        <v>46583.286749999992</v>
      </c>
      <c r="H1524" s="2">
        <f t="shared" si="35"/>
        <v>0.14999999990686774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808836.53999999992</v>
      </c>
      <c r="D1530" s="1">
        <v>0</v>
      </c>
      <c r="E1530" s="1">
        <v>0</v>
      </c>
      <c r="F1530" s="1">
        <v>0</v>
      </c>
      <c r="G1530" s="2">
        <f t="shared" si="34"/>
        <v>41250.663539999994</v>
      </c>
      <c r="H1530" s="2">
        <f t="shared" si="35"/>
        <v>0.46000000007916242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556544.96</v>
      </c>
      <c r="D1531" s="1">
        <v>0</v>
      </c>
      <c r="E1531" s="1">
        <v>0</v>
      </c>
      <c r="F1531" s="1">
        <v>0</v>
      </c>
      <c r="G1531" s="2">
        <f t="shared" si="34"/>
        <v>28940.337919999998</v>
      </c>
      <c r="H1531" s="2">
        <f t="shared" si="35"/>
        <v>4.0000000037252903E-2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229779.56</v>
      </c>
      <c r="D1532" s="1">
        <v>0</v>
      </c>
      <c r="E1532" s="1">
        <v>0</v>
      </c>
      <c r="F1532" s="1">
        <v>0</v>
      </c>
      <c r="G1532" s="2">
        <f t="shared" si="34"/>
        <v>12178.31668</v>
      </c>
      <c r="H1532" s="2">
        <f t="shared" si="35"/>
        <v>0.44000000000232831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21707.95</v>
      </c>
      <c r="D1533" s="1">
        <v>0</v>
      </c>
      <c r="E1533" s="1">
        <v>0</v>
      </c>
      <c r="F1533" s="1">
        <v>0</v>
      </c>
      <c r="G1533" s="2">
        <f t="shared" si="34"/>
        <v>1172.2293</v>
      </c>
      <c r="H1533" s="2">
        <f t="shared" si="35"/>
        <v>4.9999999999272404E-2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804.07</v>
      </c>
      <c r="D1534" s="1">
        <v>0</v>
      </c>
      <c r="E1534" s="1">
        <v>0</v>
      </c>
      <c r="F1534" s="1">
        <v>0</v>
      </c>
      <c r="G1534" s="2">
        <f t="shared" si="34"/>
        <v>44.223850000000006</v>
      </c>
      <c r="H1534" s="2">
        <f t="shared" si="35"/>
        <v>7.0000000000050022E-2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374.23</v>
      </c>
      <c r="D1535" s="1">
        <v>0</v>
      </c>
      <c r="E1535" s="1">
        <v>0</v>
      </c>
      <c r="F1535" s="1">
        <v>0</v>
      </c>
      <c r="G1535" s="2">
        <f t="shared" si="34"/>
        <v>20.956880000000002</v>
      </c>
      <c r="H1535" s="2">
        <f t="shared" si="35"/>
        <v>0.23000000000001819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97.28</v>
      </c>
      <c r="D1536" s="1">
        <v>0</v>
      </c>
      <c r="E1536" s="1">
        <v>0</v>
      </c>
      <c r="F1536" s="1">
        <v>0</v>
      </c>
      <c r="G1536" s="2">
        <f t="shared" si="34"/>
        <v>5.5449600000000006</v>
      </c>
      <c r="H1536" s="2">
        <f t="shared" si="35"/>
        <v>0.28000000000000114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276.95</v>
      </c>
      <c r="D1539" s="1">
        <v>0</v>
      </c>
      <c r="E1539" s="1">
        <v>0</v>
      </c>
      <c r="F1539" s="1">
        <v>0</v>
      </c>
      <c r="G1539" s="2">
        <f t="shared" si="34"/>
        <v>16.616999999999997</v>
      </c>
      <c r="H1539" s="2">
        <f t="shared" si="35"/>
        <v>5.0000000000011369E-2</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51.87</v>
      </c>
      <c r="D1550" s="1">
        <v>0</v>
      </c>
      <c r="E1550" s="1">
        <v>0</v>
      </c>
      <c r="F1550" s="1">
        <v>0</v>
      </c>
      <c r="G1550" s="2">
        <f t="shared" si="34"/>
        <v>3.6827699999999997</v>
      </c>
      <c r="H1550" s="2">
        <f t="shared" si="35"/>
        <v>0.13000000000000256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51.87</v>
      </c>
      <c r="D1551" s="1">
        <v>0</v>
      </c>
      <c r="E1551" s="1">
        <v>0</v>
      </c>
      <c r="F1551" s="1">
        <v>0</v>
      </c>
      <c r="G1551" s="2">
        <f t="shared" si="34"/>
        <v>3.7346399999999997</v>
      </c>
      <c r="H1551" s="2">
        <f t="shared" si="35"/>
        <v>0.13000000000000256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225921.51</v>
      </c>
      <c r="D1560" s="1">
        <v>0</v>
      </c>
      <c r="E1560" s="1">
        <v>0</v>
      </c>
      <c r="F1560" s="1">
        <v>0</v>
      </c>
      <c r="G1560" s="2">
        <f t="shared" si="34"/>
        <v>18299.642310000003</v>
      </c>
      <c r="H1560" s="2">
        <f t="shared" si="35"/>
        <v>0.48999999999068677</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125286.83</v>
      </c>
      <c r="D1561" s="1">
        <v>0</v>
      </c>
      <c r="E1561" s="1">
        <v>0</v>
      </c>
      <c r="F1561" s="1">
        <v>0</v>
      </c>
      <c r="G1561" s="2">
        <f t="shared" si="34"/>
        <v>10273.520060000001</v>
      </c>
      <c r="H1561" s="2">
        <f t="shared" si="35"/>
        <v>0.16999999999825377</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27523.47</v>
      </c>
      <c r="D1562" s="1">
        <v>0</v>
      </c>
      <c r="E1562" s="1">
        <v>0</v>
      </c>
      <c r="F1562" s="1">
        <v>0</v>
      </c>
      <c r="G1562" s="2">
        <f t="shared" si="34"/>
        <v>2284.4480100000001</v>
      </c>
      <c r="H1562" s="2">
        <f t="shared" si="35"/>
        <v>0.47000000000116415</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31355.33</v>
      </c>
      <c r="D1563" s="1">
        <v>0</v>
      </c>
      <c r="E1563" s="1">
        <v>0</v>
      </c>
      <c r="F1563" s="1">
        <v>0</v>
      </c>
      <c r="G1563" s="2">
        <f t="shared" si="34"/>
        <v>2633.8477200000002</v>
      </c>
      <c r="H1563" s="2">
        <f t="shared" si="35"/>
        <v>0.33000000000174623</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41755.879999999997</v>
      </c>
      <c r="D1564" s="1">
        <v>0</v>
      </c>
      <c r="E1564" s="1">
        <v>0</v>
      </c>
      <c r="F1564" s="1">
        <v>0</v>
      </c>
      <c r="G1564" s="2">
        <f t="shared" si="34"/>
        <v>3549.2498000000001</v>
      </c>
      <c r="H1564" s="2">
        <f t="shared" si="35"/>
        <v>0.12000000000261934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98058.67</v>
      </c>
      <c r="D1565" s="1">
        <v>0</v>
      </c>
      <c r="E1565" s="1">
        <v>0</v>
      </c>
      <c r="F1565" s="1">
        <v>0</v>
      </c>
      <c r="G1565" s="2">
        <f t="shared" si="34"/>
        <v>8433.045619999999</v>
      </c>
      <c r="H1565" s="2">
        <f t="shared" si="35"/>
        <v>0.33000000000174623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98058.67</v>
      </c>
      <c r="D1566" s="1">
        <v>0</v>
      </c>
      <c r="E1566" s="1">
        <v>0</v>
      </c>
      <c r="F1566" s="1">
        <v>0</v>
      </c>
      <c r="G1566" s="2">
        <f t="shared" si="34"/>
        <v>8531.1042899999993</v>
      </c>
      <c r="H1566" s="2">
        <f t="shared" si="35"/>
        <v>0.33000000000174623</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42910323.439999998</v>
      </c>
      <c r="D1576" s="1">
        <v>0</v>
      </c>
      <c r="E1576" s="1">
        <v>0</v>
      </c>
      <c r="F1576" s="1">
        <v>0</v>
      </c>
      <c r="G1576" s="2">
        <f t="shared" si="34"/>
        <v>4162301.3736799997</v>
      </c>
      <c r="H1576" s="2">
        <f t="shared" si="35"/>
        <v>0.43999999761581421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915374.12</v>
      </c>
      <c r="D1577" s="1">
        <v>0</v>
      </c>
      <c r="E1577" s="1">
        <v>0</v>
      </c>
      <c r="F1577" s="1">
        <v>0</v>
      </c>
      <c r="G1577" s="2">
        <f t="shared" si="34"/>
        <v>89706.663759999996</v>
      </c>
      <c r="H1577" s="2">
        <f t="shared" si="35"/>
        <v>0.11999999999534339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25162414.59</v>
      </c>
      <c r="D1578" s="1">
        <v>0</v>
      </c>
      <c r="E1578" s="1">
        <v>0</v>
      </c>
      <c r="F1578" s="1">
        <v>0</v>
      </c>
      <c r="G1578" s="2">
        <f t="shared" si="34"/>
        <v>2491079.0444100001</v>
      </c>
      <c r="H1578" s="2">
        <f t="shared" si="35"/>
        <v>0.41000000014901161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2513283.14</v>
      </c>
      <c r="D1579" s="1">
        <v>0</v>
      </c>
      <c r="E1579" s="1">
        <v>0</v>
      </c>
      <c r="F1579" s="1">
        <v>0</v>
      </c>
      <c r="G1579" s="2">
        <f t="shared" si="34"/>
        <v>251328.31400000001</v>
      </c>
      <c r="H1579" s="2">
        <f t="shared" si="35"/>
        <v>0.14000000013038516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14319251.59</v>
      </c>
      <c r="D1580" s="13">
        <v>0</v>
      </c>
      <c r="E1580" s="13">
        <v>0</v>
      </c>
      <c r="F1580" s="13">
        <v>0</v>
      </c>
      <c r="G1580" s="14">
        <f t="shared" si="34"/>
        <v>1446244.41059</v>
      </c>
      <c r="H1580" s="14">
        <f t="shared" si="35"/>
        <v>0.41000000014901161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32043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262175388.15000001</v>
      </c>
      <c r="I16" s="170">
        <f>'PR-RAS'!E6</f>
        <v>192277305.40000001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227418289.69</v>
      </c>
      <c r="I17" s="170">
        <f>'PR-RAS'!E151</f>
        <v>169822683.32999998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5940144.7200000267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49014666.689999975</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217656426.91999996</v>
      </c>
      <c r="I20" s="173">
        <f>BILANCA!E7</f>
        <v>170818830.93999997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40841868.380000003</v>
      </c>
      <c r="I21" s="175">
        <f>BILANCA!E68</f>
        <v>43863315.890000001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101852578.21999998</v>
      </c>
      <c r="I22" s="175">
        <f>BILANCA!E176</f>
        <v>44096534.229999997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156645717.08000001</v>
      </c>
      <c r="I23" s="177">
        <f>BILANCA!E237</f>
        <v>170585612.59999999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6868291.5200000005</v>
      </c>
      <c r="I24" s="173">
        <f>'RAS-funkcijski'!E5</f>
        <v>7828575.5300000003</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8707509.6400000006</v>
      </c>
      <c r="I25" s="175">
        <f>'RAS-funkcijski'!E35</f>
        <v>8076594.5999999996</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103228305.97</v>
      </c>
      <c r="I27" s="175">
        <f>'RAS-funkcijski'!E114</f>
        <v>115618787.47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255527449.09999999</v>
      </c>
      <c r="I28" s="179">
        <f>'RAS-funkcijski'!E141</f>
        <v>184677000.29000002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1322261.0299999998</v>
      </c>
      <c r="I29" s="173">
        <f>'P-VRIO'!E5</f>
        <v>178382.50999999998</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1318384.6399999999</v>
      </c>
      <c r="I30" s="175">
        <f>'P-VRIO'!E22</f>
        <v>169842.49</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354.83</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354.83</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43756837.340000004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44056893.859999925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1146570.42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42910323.439999998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D953" sqref="D95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262175388.15000001</v>
      </c>
      <c r="E6" s="51">
        <f>E7+E44+E50+E82+E106+E124+E133+E139</f>
        <v>192277305.40000001</v>
      </c>
      <c r="F6" s="52">
        <f t="shared" ref="F6:F131" si="0">IF(D6&lt;&gt;0,IF(E6/D6&gt;=100,"&gt;&gt;100",E6/D6*100),"-")</f>
        <v>73.339189752621337</v>
      </c>
    </row>
    <row r="7" spans="1:25" ht="12.75" customHeight="1" x14ac:dyDescent="0.2">
      <c r="A7" s="53">
        <v>61</v>
      </c>
      <c r="B7" s="294" t="s">
        <v>60</v>
      </c>
      <c r="C7" s="50" t="s">
        <v>61</v>
      </c>
      <c r="D7" s="51">
        <f t="shared" ref="D7:E7" si="1">D8+D17+D23+D29+D37+D40</f>
        <v>22599707.98</v>
      </c>
      <c r="E7" s="51">
        <f t="shared" si="1"/>
        <v>31087875.479999997</v>
      </c>
      <c r="F7" s="52">
        <f t="shared" si="0"/>
        <v>137.55874857990088</v>
      </c>
    </row>
    <row r="8" spans="1:25" ht="12.75" customHeight="1" x14ac:dyDescent="0.2">
      <c r="A8" s="53">
        <v>611</v>
      </c>
      <c r="B8" s="85" t="s">
        <v>62</v>
      </c>
      <c r="C8" s="50" t="s">
        <v>63</v>
      </c>
      <c r="D8" s="51">
        <f t="shared" ref="D8:E8" si="2">SUM(D9:D14)-D15-D16</f>
        <v>21111283.77</v>
      </c>
      <c r="E8" s="51">
        <f t="shared" si="2"/>
        <v>29453526.199999999</v>
      </c>
      <c r="F8" s="52">
        <f t="shared" si="0"/>
        <v>139.51556201359324</v>
      </c>
    </row>
    <row r="9" spans="1:25" ht="12.75" customHeight="1" x14ac:dyDescent="0.2">
      <c r="A9" s="53">
        <v>6111</v>
      </c>
      <c r="B9" s="85" t="s">
        <v>64</v>
      </c>
      <c r="C9" s="50" t="s">
        <v>65</v>
      </c>
      <c r="D9" s="242">
        <v>18669729.539999999</v>
      </c>
      <c r="E9" s="242">
        <v>26658364.579999998</v>
      </c>
      <c r="F9" s="52">
        <f t="shared" si="0"/>
        <v>142.78923817768384</v>
      </c>
    </row>
    <row r="10" spans="1:25" ht="12.75" customHeight="1" x14ac:dyDescent="0.2">
      <c r="A10" s="53">
        <v>6112</v>
      </c>
      <c r="B10" s="85" t="s">
        <v>66</v>
      </c>
      <c r="C10" s="50" t="s">
        <v>67</v>
      </c>
      <c r="D10" s="242">
        <v>1607926.07</v>
      </c>
      <c r="E10" s="242">
        <v>2047599.4</v>
      </c>
      <c r="F10" s="52">
        <f t="shared" si="0"/>
        <v>127.34412596469686</v>
      </c>
    </row>
    <row r="11" spans="1:25" ht="12.75" customHeight="1" x14ac:dyDescent="0.2">
      <c r="A11" s="53">
        <v>6113</v>
      </c>
      <c r="B11" s="85" t="s">
        <v>68</v>
      </c>
      <c r="C11" s="50" t="s">
        <v>69</v>
      </c>
      <c r="D11" s="242">
        <v>460747.55</v>
      </c>
      <c r="E11" s="242">
        <v>668836.41</v>
      </c>
      <c r="F11" s="52">
        <f t="shared" si="0"/>
        <v>145.16331340231761</v>
      </c>
    </row>
    <row r="12" spans="1:25" ht="12.75" customHeight="1" x14ac:dyDescent="0.2">
      <c r="A12" s="53">
        <v>6114</v>
      </c>
      <c r="B12" s="85" t="s">
        <v>70</v>
      </c>
      <c r="C12" s="50" t="s">
        <v>71</v>
      </c>
      <c r="D12" s="242">
        <v>2123143.7999999998</v>
      </c>
      <c r="E12" s="242">
        <v>2434896.94</v>
      </c>
      <c r="F12" s="52">
        <f t="shared" si="0"/>
        <v>114.68356217793634</v>
      </c>
    </row>
    <row r="13" spans="1:25" ht="12.75" customHeight="1" x14ac:dyDescent="0.2">
      <c r="A13" s="53">
        <v>6115</v>
      </c>
      <c r="B13" s="85" t="s">
        <v>72</v>
      </c>
      <c r="C13" s="50" t="s">
        <v>73</v>
      </c>
      <c r="D13" s="242">
        <v>825997.11</v>
      </c>
      <c r="E13" s="242">
        <v>1197357.1399999999</v>
      </c>
      <c r="F13" s="52">
        <f t="shared" si="0"/>
        <v>144.95899870642404</v>
      </c>
    </row>
    <row r="14" spans="1:25" ht="12.75" customHeight="1" x14ac:dyDescent="0.2">
      <c r="A14" s="53">
        <v>6116</v>
      </c>
      <c r="B14" s="85" t="s">
        <v>74</v>
      </c>
      <c r="C14" s="50" t="s">
        <v>75</v>
      </c>
      <c r="D14" s="242">
        <v>2002.79</v>
      </c>
      <c r="E14" s="242">
        <v>8501.75</v>
      </c>
      <c r="F14" s="52">
        <f t="shared" si="0"/>
        <v>424.49532901602265</v>
      </c>
    </row>
    <row r="15" spans="1:25" ht="12.75" customHeight="1" x14ac:dyDescent="0.2">
      <c r="A15" s="53">
        <v>6117</v>
      </c>
      <c r="B15" s="85" t="s">
        <v>76</v>
      </c>
      <c r="C15" s="50" t="s">
        <v>77</v>
      </c>
      <c r="D15" s="242">
        <v>2578263.09</v>
      </c>
      <c r="E15" s="242">
        <v>3562030.02</v>
      </c>
      <c r="F15" s="52">
        <f t="shared" si="0"/>
        <v>138.15618870764658</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18147.2</v>
      </c>
      <c r="E23" s="51">
        <f t="shared" si="4"/>
        <v>15468.29</v>
      </c>
      <c r="F23" s="52">
        <f t="shared" si="0"/>
        <v>85.237887938635154</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18147.2</v>
      </c>
      <c r="E25" s="242">
        <v>15468.29</v>
      </c>
      <c r="F25" s="52">
        <f t="shared" si="0"/>
        <v>85.237887938635154</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1470273.46</v>
      </c>
      <c r="E29" s="51">
        <f t="shared" si="5"/>
        <v>1618880.99</v>
      </c>
      <c r="F29" s="52">
        <f t="shared" si="0"/>
        <v>110.10747551683345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1455924.33</v>
      </c>
      <c r="E33" s="242">
        <v>1605727.54</v>
      </c>
      <c r="F33" s="52">
        <f t="shared" si="0"/>
        <v>110.28921674796106</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14349.13</v>
      </c>
      <c r="E35" s="242">
        <v>13153.45</v>
      </c>
      <c r="F35" s="52">
        <f t="shared" si="0"/>
        <v>91.667229999310081</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3.55</v>
      </c>
      <c r="E40" s="51">
        <f t="shared" si="7"/>
        <v>0</v>
      </c>
      <c r="F40" s="52">
        <f t="shared" si="0"/>
        <v>0</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3.55</v>
      </c>
      <c r="E43" s="242">
        <v>0</v>
      </c>
      <c r="F43" s="52">
        <f t="shared" si="0"/>
        <v>0</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126610841.31</v>
      </c>
      <c r="E50" s="51">
        <f>E51+E54+E59+E62+E65+E68+E71+E74+E77</f>
        <v>108372328.19</v>
      </c>
      <c r="F50" s="52">
        <f t="shared" si="0"/>
        <v>85.594825110320556</v>
      </c>
    </row>
    <row r="51" spans="1:6" ht="12.75" customHeight="1" x14ac:dyDescent="0.2">
      <c r="A51" s="53">
        <v>631</v>
      </c>
      <c r="B51" s="86" t="s">
        <v>148</v>
      </c>
      <c r="C51" s="50" t="s">
        <v>149</v>
      </c>
      <c r="D51" s="51">
        <f t="shared" ref="D51:E51" si="10">D52+D53</f>
        <v>18424.57</v>
      </c>
      <c r="E51" s="51">
        <f t="shared" si="10"/>
        <v>115591.93</v>
      </c>
      <c r="F51" s="52">
        <f t="shared" si="0"/>
        <v>627.37925498396976</v>
      </c>
    </row>
    <row r="52" spans="1:6" ht="12.75" customHeight="1" x14ac:dyDescent="0.2">
      <c r="A52" s="53">
        <v>6311</v>
      </c>
      <c r="B52" s="86" t="s">
        <v>150</v>
      </c>
      <c r="C52" s="50" t="s">
        <v>151</v>
      </c>
      <c r="D52" s="242">
        <v>18424.57</v>
      </c>
      <c r="E52" s="242">
        <v>115591.93</v>
      </c>
      <c r="F52" s="52">
        <f t="shared" si="0"/>
        <v>627.37925498396976</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707357.67</v>
      </c>
      <c r="E54" s="51">
        <f t="shared" si="11"/>
        <v>1105321.6200000001</v>
      </c>
      <c r="F54" s="52">
        <f t="shared" si="0"/>
        <v>156.26063968458843</v>
      </c>
    </row>
    <row r="55" spans="1:6" ht="12.75" customHeight="1" x14ac:dyDescent="0.2">
      <c r="A55" s="53">
        <v>6321</v>
      </c>
      <c r="B55" s="86" t="s">
        <v>156</v>
      </c>
      <c r="C55" s="50" t="s">
        <v>157</v>
      </c>
      <c r="D55" s="242">
        <v>312316.15999999997</v>
      </c>
      <c r="E55" s="242">
        <v>86580.05</v>
      </c>
      <c r="F55" s="52">
        <f t="shared" si="0"/>
        <v>27.721924475505848</v>
      </c>
    </row>
    <row r="56" spans="1:6" ht="12.75" customHeight="1" x14ac:dyDescent="0.2">
      <c r="A56" s="53">
        <v>6322</v>
      </c>
      <c r="B56" s="86" t="s">
        <v>158</v>
      </c>
      <c r="C56" s="50" t="s">
        <v>159</v>
      </c>
      <c r="D56" s="242">
        <v>195108.56</v>
      </c>
      <c r="E56" s="242">
        <v>0</v>
      </c>
      <c r="F56" s="52">
        <f t="shared" si="0"/>
        <v>0</v>
      </c>
    </row>
    <row r="57" spans="1:6" ht="12.75" customHeight="1" x14ac:dyDescent="0.2">
      <c r="A57" s="53">
        <v>6323</v>
      </c>
      <c r="B57" s="86" t="s">
        <v>160</v>
      </c>
      <c r="C57" s="50" t="s">
        <v>161</v>
      </c>
      <c r="D57" s="242">
        <v>115442.82</v>
      </c>
      <c r="E57" s="242">
        <v>508922.14</v>
      </c>
      <c r="F57" s="52">
        <f t="shared" si="0"/>
        <v>440.84347558384314</v>
      </c>
    </row>
    <row r="58" spans="1:6" ht="12.75" customHeight="1" x14ac:dyDescent="0.2">
      <c r="A58" s="53">
        <v>6324</v>
      </c>
      <c r="B58" s="86" t="s">
        <v>162</v>
      </c>
      <c r="C58" s="50" t="s">
        <v>163</v>
      </c>
      <c r="D58" s="242">
        <v>84490.13</v>
      </c>
      <c r="E58" s="242">
        <v>509819.43</v>
      </c>
      <c r="F58" s="52">
        <f t="shared" si="0"/>
        <v>603.40708435411329</v>
      </c>
    </row>
    <row r="59" spans="1:6" ht="24" x14ac:dyDescent="0.2">
      <c r="A59" s="53">
        <v>633</v>
      </c>
      <c r="B59" s="86" t="s">
        <v>164</v>
      </c>
      <c r="C59" s="50" t="s">
        <v>165</v>
      </c>
      <c r="D59" s="51">
        <f t="shared" ref="D59:E59" si="12">SUM(D60:D61)</f>
        <v>10291185.199999999</v>
      </c>
      <c r="E59" s="51">
        <f t="shared" si="12"/>
        <v>10080062.359999999</v>
      </c>
      <c r="F59" s="52">
        <f t="shared" si="0"/>
        <v>97.948508010525359</v>
      </c>
    </row>
    <row r="60" spans="1:6" ht="24" x14ac:dyDescent="0.2">
      <c r="A60" s="53">
        <v>6331</v>
      </c>
      <c r="B60" s="86" t="s">
        <v>166</v>
      </c>
      <c r="C60" s="50" t="s">
        <v>167</v>
      </c>
      <c r="D60" s="242">
        <v>5914851.1200000001</v>
      </c>
      <c r="E60" s="242">
        <v>5619071.5199999996</v>
      </c>
      <c r="F60" s="52">
        <f t="shared" si="0"/>
        <v>94.999373712047031</v>
      </c>
    </row>
    <row r="61" spans="1:6" ht="24" x14ac:dyDescent="0.2">
      <c r="A61" s="53">
        <v>6332</v>
      </c>
      <c r="B61" s="86" t="s">
        <v>168</v>
      </c>
      <c r="C61" s="50" t="s">
        <v>169</v>
      </c>
      <c r="D61" s="242">
        <v>4376334.08</v>
      </c>
      <c r="E61" s="242">
        <v>4460990.84</v>
      </c>
      <c r="F61" s="52">
        <f t="shared" si="0"/>
        <v>101.93442178893253</v>
      </c>
    </row>
    <row r="62" spans="1:6" ht="12.75" customHeight="1" x14ac:dyDescent="0.2">
      <c r="A62" s="53">
        <v>634</v>
      </c>
      <c r="B62" s="85" t="s">
        <v>170</v>
      </c>
      <c r="C62" s="50" t="s">
        <v>171</v>
      </c>
      <c r="D62" s="51">
        <f t="shared" ref="D62:E62" si="13">SUM(D63:D64)</f>
        <v>6336793</v>
      </c>
      <c r="E62" s="51">
        <f t="shared" si="13"/>
        <v>783883.51</v>
      </c>
      <c r="F62" s="52">
        <f t="shared" si="0"/>
        <v>12.370350585856285</v>
      </c>
    </row>
    <row r="63" spans="1:6" ht="12.75" customHeight="1" x14ac:dyDescent="0.2">
      <c r="A63" s="53">
        <v>6341</v>
      </c>
      <c r="B63" s="85" t="s">
        <v>172</v>
      </c>
      <c r="C63" s="50" t="s">
        <v>173</v>
      </c>
      <c r="D63" s="242">
        <v>6336793</v>
      </c>
      <c r="E63" s="242">
        <v>745001.92</v>
      </c>
      <c r="F63" s="52">
        <f t="shared" si="0"/>
        <v>11.756765922446892</v>
      </c>
    </row>
    <row r="64" spans="1:6" ht="12.75" customHeight="1" x14ac:dyDescent="0.2">
      <c r="A64" s="53">
        <v>6342</v>
      </c>
      <c r="B64" s="85" t="s">
        <v>174</v>
      </c>
      <c r="C64" s="50" t="s">
        <v>175</v>
      </c>
      <c r="D64" s="242">
        <v>0</v>
      </c>
      <c r="E64" s="242">
        <v>38881.589999999997</v>
      </c>
      <c r="F64" s="52" t="str">
        <f t="shared" si="0"/>
        <v>-</v>
      </c>
    </row>
    <row r="65" spans="1:6" ht="12.75" customHeight="1" x14ac:dyDescent="0.2">
      <c r="A65" s="53">
        <v>635</v>
      </c>
      <c r="B65" s="85" t="s">
        <v>176</v>
      </c>
      <c r="C65" s="50" t="s">
        <v>177</v>
      </c>
      <c r="D65" s="51">
        <f t="shared" ref="D65:E65" si="14">SUM(D66:D67)</f>
        <v>7899666.0999999996</v>
      </c>
      <c r="E65" s="51">
        <f t="shared" si="14"/>
        <v>6189962.8700000001</v>
      </c>
      <c r="F65" s="52">
        <f t="shared" si="0"/>
        <v>78.357272214328162</v>
      </c>
    </row>
    <row r="66" spans="1:6" ht="12.75" customHeight="1" x14ac:dyDescent="0.2">
      <c r="A66" s="53">
        <v>6351</v>
      </c>
      <c r="B66" s="85" t="s">
        <v>178</v>
      </c>
      <c r="C66" s="50" t="s">
        <v>179</v>
      </c>
      <c r="D66" s="242">
        <v>7877515.54</v>
      </c>
      <c r="E66" s="242">
        <v>6189962.8700000001</v>
      </c>
      <c r="F66" s="52">
        <f t="shared" si="0"/>
        <v>78.5776027805843</v>
      </c>
    </row>
    <row r="67" spans="1:6" ht="12.75" customHeight="1" x14ac:dyDescent="0.2">
      <c r="A67" s="53">
        <v>6352</v>
      </c>
      <c r="B67" s="85" t="s">
        <v>180</v>
      </c>
      <c r="C67" s="50" t="s">
        <v>181</v>
      </c>
      <c r="D67" s="242">
        <v>22150.560000000001</v>
      </c>
      <c r="E67" s="242">
        <v>0</v>
      </c>
      <c r="F67" s="52">
        <f t="shared" si="0"/>
        <v>0</v>
      </c>
    </row>
    <row r="68" spans="1:6" ht="24" x14ac:dyDescent="0.2">
      <c r="A68" s="53" t="s">
        <v>182</v>
      </c>
      <c r="B68" s="232" t="s">
        <v>183</v>
      </c>
      <c r="C68" s="50" t="s">
        <v>182</v>
      </c>
      <c r="D68" s="51">
        <f t="shared" ref="D68:E68" si="15">SUM(D69:D70)</f>
        <v>85411220.519999996</v>
      </c>
      <c r="E68" s="51">
        <f t="shared" si="15"/>
        <v>81180900.25</v>
      </c>
      <c r="F68" s="52">
        <f t="shared" si="0"/>
        <v>95.047114132961696</v>
      </c>
    </row>
    <row r="69" spans="1:6" ht="12.75" customHeight="1" x14ac:dyDescent="0.2">
      <c r="A69" s="53" t="s">
        <v>184</v>
      </c>
      <c r="B69" s="85" t="s">
        <v>185</v>
      </c>
      <c r="C69" s="50" t="s">
        <v>184</v>
      </c>
      <c r="D69" s="242">
        <v>79226033.310000002</v>
      </c>
      <c r="E69" s="242">
        <v>80410353.519999996</v>
      </c>
      <c r="F69" s="52">
        <f t="shared" si="0"/>
        <v>101.49486243412682</v>
      </c>
    </row>
    <row r="70" spans="1:6" ht="24" x14ac:dyDescent="0.2">
      <c r="A70" s="53" t="s">
        <v>186</v>
      </c>
      <c r="B70" s="85" t="s">
        <v>187</v>
      </c>
      <c r="C70" s="50" t="s">
        <v>186</v>
      </c>
      <c r="D70" s="242">
        <v>6185187.21</v>
      </c>
      <c r="E70" s="242">
        <v>770546.73</v>
      </c>
      <c r="F70" s="52">
        <f t="shared" si="0"/>
        <v>12.457937065416651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15946194.25</v>
      </c>
      <c r="E74" s="51">
        <f t="shared" si="17"/>
        <v>8916605.6500000004</v>
      </c>
      <c r="F74" s="52">
        <f t="shared" si="0"/>
        <v>55.916825734140296</v>
      </c>
    </row>
    <row r="75" spans="1:6" ht="12.75" customHeight="1" x14ac:dyDescent="0.2">
      <c r="A75" s="53" t="s">
        <v>196</v>
      </c>
      <c r="B75" s="85" t="s">
        <v>197</v>
      </c>
      <c r="C75" s="50" t="s">
        <v>196</v>
      </c>
      <c r="D75" s="242">
        <v>8458715.0700000003</v>
      </c>
      <c r="E75" s="242">
        <v>7920654.2000000002</v>
      </c>
      <c r="F75" s="52">
        <f t="shared" si="0"/>
        <v>93.638976303761467</v>
      </c>
    </row>
    <row r="76" spans="1:6" ht="12.75" customHeight="1" x14ac:dyDescent="0.2">
      <c r="A76" s="53" t="s">
        <v>198</v>
      </c>
      <c r="B76" s="85" t="s">
        <v>199</v>
      </c>
      <c r="C76" s="50" t="s">
        <v>198</v>
      </c>
      <c r="D76" s="242">
        <v>7487479.1799999997</v>
      </c>
      <c r="E76" s="242">
        <v>995951.45</v>
      </c>
      <c r="F76" s="52">
        <f t="shared" si="0"/>
        <v>13.301558856554976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639914.61</v>
      </c>
      <c r="E82" s="51">
        <f t="shared" si="19"/>
        <v>882566.54999999993</v>
      </c>
      <c r="F82" s="52">
        <f t="shared" si="0"/>
        <v>137.91942490576986</v>
      </c>
    </row>
    <row r="83" spans="1:6" ht="12.75" customHeight="1" x14ac:dyDescent="0.2">
      <c r="A83" s="53">
        <v>641</v>
      </c>
      <c r="B83" s="85" t="s">
        <v>212</v>
      </c>
      <c r="C83" s="50" t="s">
        <v>213</v>
      </c>
      <c r="D83" s="51">
        <f t="shared" ref="D83:E83" si="20">SUM(D84:D90)</f>
        <v>426210.15</v>
      </c>
      <c r="E83" s="51">
        <f t="shared" si="20"/>
        <v>579991.93999999994</v>
      </c>
      <c r="F83" s="52">
        <f t="shared" si="0"/>
        <v>136.08121251922319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231425.19</v>
      </c>
      <c r="E85" s="242">
        <v>295694.74</v>
      </c>
      <c r="F85" s="52">
        <f t="shared" si="0"/>
        <v>127.77119897795049</v>
      </c>
    </row>
    <row r="86" spans="1:6" ht="12.75" customHeight="1" x14ac:dyDescent="0.2">
      <c r="A86" s="53">
        <v>6414</v>
      </c>
      <c r="B86" s="85" t="s">
        <v>218</v>
      </c>
      <c r="C86" s="50" t="s">
        <v>219</v>
      </c>
      <c r="D86" s="242">
        <v>8864.91</v>
      </c>
      <c r="E86" s="242">
        <v>3057.92</v>
      </c>
      <c r="F86" s="52">
        <f t="shared" si="0"/>
        <v>34.494653640025675</v>
      </c>
    </row>
    <row r="87" spans="1:6" ht="12.75" customHeight="1" x14ac:dyDescent="0.2">
      <c r="A87" s="53">
        <v>6415</v>
      </c>
      <c r="B87" s="85" t="s">
        <v>220</v>
      </c>
      <c r="C87" s="50" t="s">
        <v>221</v>
      </c>
      <c r="D87" s="242">
        <v>950.07</v>
      </c>
      <c r="E87" s="242">
        <v>0</v>
      </c>
      <c r="F87" s="52">
        <f t="shared" si="0"/>
        <v>0</v>
      </c>
    </row>
    <row r="88" spans="1:6" ht="12.75" customHeight="1" x14ac:dyDescent="0.2">
      <c r="A88" s="53">
        <v>6416</v>
      </c>
      <c r="B88" s="85" t="s">
        <v>222</v>
      </c>
      <c r="C88" s="50" t="s">
        <v>223</v>
      </c>
      <c r="D88" s="242">
        <v>57755.1</v>
      </c>
      <c r="E88" s="242">
        <v>64446</v>
      </c>
      <c r="F88" s="52">
        <f t="shared" si="0"/>
        <v>111.58495093939756</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127214.88</v>
      </c>
      <c r="E90" s="242">
        <v>216793.28</v>
      </c>
      <c r="F90" s="52">
        <f t="shared" si="0"/>
        <v>170.41503320995153</v>
      </c>
    </row>
    <row r="91" spans="1:6" ht="12.75" customHeight="1" x14ac:dyDescent="0.2">
      <c r="A91" s="53">
        <v>642</v>
      </c>
      <c r="B91" s="85" t="s">
        <v>228</v>
      </c>
      <c r="C91" s="50" t="s">
        <v>229</v>
      </c>
      <c r="D91" s="51">
        <f t="shared" ref="D91:E91" si="21">SUM(D92:D97)</f>
        <v>212696.8</v>
      </c>
      <c r="E91" s="51">
        <f t="shared" si="21"/>
        <v>302149.71999999997</v>
      </c>
      <c r="F91" s="52">
        <f t="shared" si="0"/>
        <v>142.05654245856073</v>
      </c>
    </row>
    <row r="92" spans="1:6" ht="12.75" customHeight="1" x14ac:dyDescent="0.2">
      <c r="A92" s="53">
        <v>6421</v>
      </c>
      <c r="B92" s="85" t="s">
        <v>230</v>
      </c>
      <c r="C92" s="50" t="s">
        <v>231</v>
      </c>
      <c r="D92" s="242">
        <v>83238.16</v>
      </c>
      <c r="E92" s="242">
        <v>85952.7</v>
      </c>
      <c r="F92" s="52">
        <f t="shared" si="0"/>
        <v>103.26117251991154</v>
      </c>
    </row>
    <row r="93" spans="1:6" ht="12.75" customHeight="1" x14ac:dyDescent="0.2">
      <c r="A93" s="53">
        <v>6422</v>
      </c>
      <c r="B93" s="85" t="s">
        <v>232</v>
      </c>
      <c r="C93" s="50" t="s">
        <v>233</v>
      </c>
      <c r="D93" s="242">
        <v>16734.43</v>
      </c>
      <c r="E93" s="242">
        <v>21670.46</v>
      </c>
      <c r="F93" s="52">
        <f t="shared" si="0"/>
        <v>129.4962541299584</v>
      </c>
    </row>
    <row r="94" spans="1:6" ht="12.75" customHeight="1" x14ac:dyDescent="0.2">
      <c r="A94" s="53">
        <v>6423</v>
      </c>
      <c r="B94" s="85" t="s">
        <v>234</v>
      </c>
      <c r="C94" s="50" t="s">
        <v>235</v>
      </c>
      <c r="D94" s="242">
        <v>112724.21</v>
      </c>
      <c r="E94" s="242">
        <v>194526.56</v>
      </c>
      <c r="F94" s="52">
        <f t="shared" si="0"/>
        <v>172.56857244774656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1007.66</v>
      </c>
      <c r="E98" s="51">
        <f t="shared" si="22"/>
        <v>424.89</v>
      </c>
      <c r="F98" s="52">
        <f t="shared" si="0"/>
        <v>42.166008375841059</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1007.66</v>
      </c>
      <c r="E100" s="242">
        <v>424.89</v>
      </c>
      <c r="F100" s="52">
        <f t="shared" si="0"/>
        <v>42.166008375841059</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13016540.439999999</v>
      </c>
      <c r="E106" s="51">
        <f t="shared" si="23"/>
        <v>8889430.2800000012</v>
      </c>
      <c r="F106" s="52">
        <f t="shared" si="0"/>
        <v>68.293340469197688</v>
      </c>
    </row>
    <row r="107" spans="1:6" ht="12.75" customHeight="1" x14ac:dyDescent="0.2">
      <c r="A107" s="53">
        <v>651</v>
      </c>
      <c r="B107" s="85" t="s">
        <v>260</v>
      </c>
      <c r="C107" s="50" t="s">
        <v>261</v>
      </c>
      <c r="D107" s="51">
        <f t="shared" ref="D107:E107" si="24">SUM(D108:D111)</f>
        <v>364847.03</v>
      </c>
      <c r="E107" s="51">
        <f t="shared" si="24"/>
        <v>331328.46000000002</v>
      </c>
      <c r="F107" s="52">
        <f t="shared" si="0"/>
        <v>90.812979894615012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337226.56</v>
      </c>
      <c r="E109" s="242">
        <v>320105.81</v>
      </c>
      <c r="F109" s="52">
        <f t="shared" si="0"/>
        <v>94.923071895641911</v>
      </c>
    </row>
    <row r="110" spans="1:6" ht="12.75" customHeight="1" x14ac:dyDescent="0.2">
      <c r="A110" s="53">
        <v>6513</v>
      </c>
      <c r="B110" s="85" t="s">
        <v>266</v>
      </c>
      <c r="C110" s="50" t="s">
        <v>267</v>
      </c>
      <c r="D110" s="242">
        <v>27620.47</v>
      </c>
      <c r="E110" s="242">
        <v>11222.65</v>
      </c>
      <c r="F110" s="52">
        <f t="shared" si="0"/>
        <v>40.631640229148886</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12651693.41</v>
      </c>
      <c r="E112" s="51">
        <f t="shared" si="25"/>
        <v>8558101.8200000003</v>
      </c>
      <c r="F112" s="52">
        <f t="shared" si="0"/>
        <v>67.643923565485778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12650013.41</v>
      </c>
      <c r="E117" s="242">
        <v>8558101.8200000003</v>
      </c>
      <c r="F117" s="52">
        <f t="shared" si="0"/>
        <v>67.65290709679968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1680</v>
      </c>
      <c r="E119" s="242">
        <v>0</v>
      </c>
      <c r="F119" s="52">
        <f t="shared" si="0"/>
        <v>0</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12528801.77</v>
      </c>
      <c r="E124" s="51">
        <f t="shared" si="27"/>
        <v>11306357.48</v>
      </c>
      <c r="F124" s="52">
        <f t="shared" si="0"/>
        <v>90.242927356971038</v>
      </c>
    </row>
    <row r="125" spans="1:6" ht="12.75" customHeight="1" x14ac:dyDescent="0.2">
      <c r="A125" s="53">
        <v>661</v>
      </c>
      <c r="B125" s="86" t="s">
        <v>296</v>
      </c>
      <c r="C125" s="50" t="s">
        <v>297</v>
      </c>
      <c r="D125" s="51">
        <f t="shared" ref="D125:E125" si="28">SUM(D126:D127)</f>
        <v>12207351.16</v>
      </c>
      <c r="E125" s="51">
        <f t="shared" si="28"/>
        <v>10994673.66</v>
      </c>
      <c r="F125" s="52">
        <f t="shared" si="0"/>
        <v>90.066006260444141</v>
      </c>
    </row>
    <row r="126" spans="1:6" ht="12.75" customHeight="1" x14ac:dyDescent="0.2">
      <c r="A126" s="53">
        <v>6614</v>
      </c>
      <c r="B126" s="86" t="s">
        <v>298</v>
      </c>
      <c r="C126" s="50" t="s">
        <v>299</v>
      </c>
      <c r="D126" s="242">
        <v>1495589.26</v>
      </c>
      <c r="E126" s="242">
        <v>1797207.78</v>
      </c>
      <c r="F126" s="52">
        <f t="shared" si="0"/>
        <v>120.16720285889188</v>
      </c>
    </row>
    <row r="127" spans="1:6" ht="12.75" customHeight="1" x14ac:dyDescent="0.2">
      <c r="A127" s="53">
        <v>6615</v>
      </c>
      <c r="B127" s="86" t="s">
        <v>300</v>
      </c>
      <c r="C127" s="50" t="s">
        <v>301</v>
      </c>
      <c r="D127" s="242">
        <v>10711761.9</v>
      </c>
      <c r="E127" s="242">
        <v>9197465.8800000008</v>
      </c>
      <c r="F127" s="52">
        <f t="shared" si="0"/>
        <v>85.863240481474861</v>
      </c>
    </row>
    <row r="128" spans="1:6" ht="24" x14ac:dyDescent="0.2">
      <c r="A128" s="53">
        <v>663</v>
      </c>
      <c r="B128" s="231" t="s">
        <v>302</v>
      </c>
      <c r="C128" s="50" t="s">
        <v>303</v>
      </c>
      <c r="D128" s="51">
        <f t="shared" ref="D128:E128" si="29">SUM(D129:D132)</f>
        <v>321450.61</v>
      </c>
      <c r="E128" s="51">
        <f t="shared" si="29"/>
        <v>311683.81999999995</v>
      </c>
      <c r="F128" s="52">
        <f t="shared" si="0"/>
        <v>96.961651433792568</v>
      </c>
    </row>
    <row r="129" spans="1:6" ht="12.75" customHeight="1" x14ac:dyDescent="0.2">
      <c r="A129" s="53">
        <v>6631</v>
      </c>
      <c r="B129" s="86" t="s">
        <v>304</v>
      </c>
      <c r="C129" s="50" t="s">
        <v>305</v>
      </c>
      <c r="D129" s="242">
        <v>188801.88</v>
      </c>
      <c r="E129" s="242">
        <v>166153.04999999999</v>
      </c>
      <c r="F129" s="52">
        <f t="shared" si="0"/>
        <v>88.0039171220117</v>
      </c>
    </row>
    <row r="130" spans="1:6" ht="12.75" customHeight="1" x14ac:dyDescent="0.2">
      <c r="A130" s="53">
        <v>6632</v>
      </c>
      <c r="B130" s="232" t="s">
        <v>306</v>
      </c>
      <c r="C130" s="50" t="s">
        <v>307</v>
      </c>
      <c r="D130" s="242">
        <v>132648.73000000001</v>
      </c>
      <c r="E130" s="242">
        <v>145530.76999999999</v>
      </c>
      <c r="F130" s="52">
        <f t="shared" si="0"/>
        <v>109.71139339215685</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86605623.650000006</v>
      </c>
      <c r="E133" s="51">
        <f t="shared" si="30"/>
        <v>31719798.890000001</v>
      </c>
      <c r="F133" s="52">
        <f t="shared" ref="F133:F223" si="31">IF(D133&lt;&gt;0,IF(E133/D133&gt;=100,"&gt;&gt;100",E133/D133*100),"-")</f>
        <v>36.625564891939902</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86605623.650000006</v>
      </c>
      <c r="E138" s="242">
        <v>31719798.890000001</v>
      </c>
      <c r="F138" s="52">
        <f t="shared" si="31"/>
        <v>36.625564891939902</v>
      </c>
    </row>
    <row r="139" spans="1:6" ht="12.75" customHeight="1" x14ac:dyDescent="0.2">
      <c r="A139" s="53">
        <v>68</v>
      </c>
      <c r="B139" s="85" t="s">
        <v>324</v>
      </c>
      <c r="C139" s="50" t="s">
        <v>325</v>
      </c>
      <c r="D139" s="51">
        <f t="shared" ref="D139:E139" si="33">D140+D150</f>
        <v>173958.39</v>
      </c>
      <c r="E139" s="51">
        <f t="shared" si="33"/>
        <v>18948.53</v>
      </c>
      <c r="F139" s="52">
        <f t="shared" si="31"/>
        <v>10.892564595475962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173958.39</v>
      </c>
      <c r="E150" s="242">
        <v>18948.53</v>
      </c>
      <c r="F150" s="52">
        <f t="shared" si="31"/>
        <v>10.892564595475962</v>
      </c>
    </row>
    <row r="151" spans="1:6" ht="12.75" customHeight="1" x14ac:dyDescent="0.2">
      <c r="A151" s="53">
        <v>3</v>
      </c>
      <c r="B151" s="85" t="s">
        <v>348</v>
      </c>
      <c r="C151" s="50" t="s">
        <v>56</v>
      </c>
      <c r="D151" s="51">
        <f t="shared" ref="D151:E151" si="35">D152+D163+D196+D215+D224+D252+D263</f>
        <v>227418289.69</v>
      </c>
      <c r="E151" s="51">
        <f t="shared" si="35"/>
        <v>169822683.32999998</v>
      </c>
      <c r="F151" s="52">
        <f t="shared" si="31"/>
        <v>74.674153763749558</v>
      </c>
    </row>
    <row r="152" spans="1:6" ht="12.75" customHeight="1" x14ac:dyDescent="0.2">
      <c r="A152" s="53">
        <v>31</v>
      </c>
      <c r="B152" s="85" t="s">
        <v>349</v>
      </c>
      <c r="C152" s="50" t="s">
        <v>350</v>
      </c>
      <c r="D152" s="51">
        <f t="shared" ref="D152:E152" si="36">D153+D158+D159</f>
        <v>143477284.81999999</v>
      </c>
      <c r="E152" s="51">
        <f t="shared" si="36"/>
        <v>118803652.97</v>
      </c>
      <c r="F152" s="52">
        <f t="shared" si="31"/>
        <v>82.803109299876695</v>
      </c>
    </row>
    <row r="153" spans="1:6" ht="12.75" customHeight="1" x14ac:dyDescent="0.2">
      <c r="A153" s="53">
        <v>311</v>
      </c>
      <c r="B153" s="85" t="s">
        <v>351</v>
      </c>
      <c r="C153" s="50" t="s">
        <v>352</v>
      </c>
      <c r="D153" s="51">
        <f t="shared" ref="D153:E153" si="37">SUM(D154:D157)</f>
        <v>119407317.04999998</v>
      </c>
      <c r="E153" s="51">
        <f t="shared" si="37"/>
        <v>98607218.099999994</v>
      </c>
      <c r="F153" s="52">
        <f t="shared" si="31"/>
        <v>82.580549112170175</v>
      </c>
    </row>
    <row r="154" spans="1:6" ht="12.75" customHeight="1" x14ac:dyDescent="0.2">
      <c r="A154" s="53">
        <v>3111</v>
      </c>
      <c r="B154" s="85" t="s">
        <v>353</v>
      </c>
      <c r="C154" s="50" t="s">
        <v>354</v>
      </c>
      <c r="D154" s="242">
        <v>109394537.95999999</v>
      </c>
      <c r="E154" s="242">
        <v>97030829.909999996</v>
      </c>
      <c r="F154" s="52">
        <f t="shared" si="31"/>
        <v>88.698057251705947</v>
      </c>
    </row>
    <row r="155" spans="1:6" ht="12.75" customHeight="1" x14ac:dyDescent="0.2">
      <c r="A155" s="53">
        <v>3112</v>
      </c>
      <c r="B155" s="85" t="s">
        <v>355</v>
      </c>
      <c r="C155" s="50" t="s">
        <v>356</v>
      </c>
      <c r="D155" s="242">
        <v>3187.46</v>
      </c>
      <c r="E155" s="242">
        <v>5865.08</v>
      </c>
      <c r="F155" s="52">
        <f t="shared" si="31"/>
        <v>184.00481888400168</v>
      </c>
    </row>
    <row r="156" spans="1:6" ht="12.75" customHeight="1" x14ac:dyDescent="0.2">
      <c r="A156" s="53">
        <v>3113</v>
      </c>
      <c r="B156" s="85" t="s">
        <v>357</v>
      </c>
      <c r="C156" s="50" t="s">
        <v>358</v>
      </c>
      <c r="D156" s="242">
        <v>4441024.42</v>
      </c>
      <c r="E156" s="242">
        <v>1310737.1399999999</v>
      </c>
      <c r="F156" s="52">
        <f t="shared" si="31"/>
        <v>29.514297063919319</v>
      </c>
    </row>
    <row r="157" spans="1:6" ht="12.75" customHeight="1" x14ac:dyDescent="0.2">
      <c r="A157" s="53">
        <v>3114</v>
      </c>
      <c r="B157" s="85" t="s">
        <v>359</v>
      </c>
      <c r="C157" s="50" t="s">
        <v>360</v>
      </c>
      <c r="D157" s="242">
        <v>5568567.21</v>
      </c>
      <c r="E157" s="242">
        <v>259785.97</v>
      </c>
      <c r="F157" s="52">
        <f t="shared" si="31"/>
        <v>4.6652210560281624</v>
      </c>
    </row>
    <row r="158" spans="1:6" ht="12.75" customHeight="1" x14ac:dyDescent="0.2">
      <c r="A158" s="53">
        <v>312</v>
      </c>
      <c r="B158" s="85" t="s">
        <v>361</v>
      </c>
      <c r="C158" s="50" t="s">
        <v>362</v>
      </c>
      <c r="D158" s="242">
        <v>6285533.4500000002</v>
      </c>
      <c r="E158" s="242">
        <v>5025703.93</v>
      </c>
      <c r="F158" s="52">
        <f t="shared" si="31"/>
        <v>79.956681003742005</v>
      </c>
    </row>
    <row r="159" spans="1:6" ht="12.75" customHeight="1" x14ac:dyDescent="0.2">
      <c r="A159" s="53">
        <v>313</v>
      </c>
      <c r="B159" s="85" t="s">
        <v>363</v>
      </c>
      <c r="C159" s="50" t="s">
        <v>364</v>
      </c>
      <c r="D159" s="51">
        <f t="shared" ref="D159:E159" si="38">SUM(D160:D162)</f>
        <v>17784434.32</v>
      </c>
      <c r="E159" s="51">
        <f t="shared" si="38"/>
        <v>15170730.940000001</v>
      </c>
      <c r="F159" s="52">
        <f t="shared" si="31"/>
        <v>85.303421334797903</v>
      </c>
    </row>
    <row r="160" spans="1:6" ht="12.75" customHeight="1" x14ac:dyDescent="0.2">
      <c r="A160" s="53">
        <v>3131</v>
      </c>
      <c r="B160" s="85" t="s">
        <v>142</v>
      </c>
      <c r="C160" s="50" t="s">
        <v>365</v>
      </c>
      <c r="D160" s="242">
        <v>986.93</v>
      </c>
      <c r="E160" s="242">
        <v>7214.27</v>
      </c>
      <c r="F160" s="52">
        <f t="shared" si="31"/>
        <v>730.98092063266904</v>
      </c>
    </row>
    <row r="161" spans="1:6" ht="12.75" customHeight="1" x14ac:dyDescent="0.2">
      <c r="A161" s="53">
        <v>3132</v>
      </c>
      <c r="B161" s="85" t="s">
        <v>366</v>
      </c>
      <c r="C161" s="50" t="s">
        <v>367</v>
      </c>
      <c r="D161" s="242">
        <v>17777960.48</v>
      </c>
      <c r="E161" s="242">
        <v>15163502.710000001</v>
      </c>
      <c r="F161" s="52">
        <f t="shared" si="31"/>
        <v>85.29382617909836</v>
      </c>
    </row>
    <row r="162" spans="1:6" ht="12.75" customHeight="1" x14ac:dyDescent="0.2">
      <c r="A162" s="53">
        <v>3133</v>
      </c>
      <c r="B162" s="85" t="s">
        <v>368</v>
      </c>
      <c r="C162" s="50" t="s">
        <v>369</v>
      </c>
      <c r="D162" s="242">
        <v>5486.91</v>
      </c>
      <c r="E162" s="242">
        <v>13.96</v>
      </c>
      <c r="F162" s="52">
        <f t="shared" si="31"/>
        <v>0.25442371024857341</v>
      </c>
    </row>
    <row r="163" spans="1:6" ht="12.75" customHeight="1" x14ac:dyDescent="0.2">
      <c r="A163" s="53">
        <v>32</v>
      </c>
      <c r="B163" s="85" t="s">
        <v>370</v>
      </c>
      <c r="C163" s="50" t="s">
        <v>371</v>
      </c>
      <c r="D163" s="51">
        <f t="shared" ref="D163:E163" si="39">D164+D169+D177+D187+D188</f>
        <v>72938255.700000003</v>
      </c>
      <c r="E163" s="51">
        <f t="shared" si="39"/>
        <v>39690415.849999994</v>
      </c>
      <c r="F163" s="52">
        <f t="shared" si="31"/>
        <v>54.416458782959346</v>
      </c>
    </row>
    <row r="164" spans="1:6" ht="12.75" customHeight="1" x14ac:dyDescent="0.2">
      <c r="A164" s="53">
        <v>321</v>
      </c>
      <c r="B164" s="85" t="s">
        <v>372</v>
      </c>
      <c r="C164" s="50" t="s">
        <v>373</v>
      </c>
      <c r="D164" s="51">
        <f t="shared" ref="D164:E164" si="40">SUM(D165:D168)</f>
        <v>7415120.4700000007</v>
      </c>
      <c r="E164" s="51">
        <f t="shared" si="40"/>
        <v>5424462.5500000007</v>
      </c>
      <c r="F164" s="52">
        <f t="shared" si="31"/>
        <v>73.154071763853622</v>
      </c>
    </row>
    <row r="165" spans="1:6" ht="12.75" customHeight="1" x14ac:dyDescent="0.2">
      <c r="A165" s="53">
        <v>3211</v>
      </c>
      <c r="B165" s="85" t="s">
        <v>374</v>
      </c>
      <c r="C165" s="50" t="s">
        <v>375</v>
      </c>
      <c r="D165" s="242">
        <v>848975.82</v>
      </c>
      <c r="E165" s="242">
        <v>792895.02</v>
      </c>
      <c r="F165" s="52">
        <f t="shared" si="31"/>
        <v>93.394299498423877</v>
      </c>
    </row>
    <row r="166" spans="1:6" ht="12.75" customHeight="1" x14ac:dyDescent="0.2">
      <c r="A166" s="53">
        <v>3212</v>
      </c>
      <c r="B166" s="85" t="s">
        <v>376</v>
      </c>
      <c r="C166" s="50" t="s">
        <v>377</v>
      </c>
      <c r="D166" s="242">
        <v>5497320.8499999996</v>
      </c>
      <c r="E166" s="242">
        <v>4223752.63</v>
      </c>
      <c r="F166" s="52">
        <f t="shared" si="31"/>
        <v>76.83292908035375</v>
      </c>
    </row>
    <row r="167" spans="1:6" ht="12.75" customHeight="1" x14ac:dyDescent="0.2">
      <c r="A167" s="53">
        <v>3213</v>
      </c>
      <c r="B167" s="85" t="s">
        <v>378</v>
      </c>
      <c r="C167" s="50" t="s">
        <v>379</v>
      </c>
      <c r="D167" s="242">
        <v>967528.82</v>
      </c>
      <c r="E167" s="242">
        <v>323582.86</v>
      </c>
      <c r="F167" s="52">
        <f t="shared" si="31"/>
        <v>33.444260606107839</v>
      </c>
    </row>
    <row r="168" spans="1:6" ht="12.75" customHeight="1" x14ac:dyDescent="0.2">
      <c r="A168" s="53">
        <v>3214</v>
      </c>
      <c r="B168" s="85" t="s">
        <v>380</v>
      </c>
      <c r="C168" s="50" t="s">
        <v>381</v>
      </c>
      <c r="D168" s="242">
        <v>101294.98</v>
      </c>
      <c r="E168" s="242">
        <v>84232.04</v>
      </c>
      <c r="F168" s="52">
        <f t="shared" si="31"/>
        <v>83.155196832064135</v>
      </c>
    </row>
    <row r="169" spans="1:6" ht="12.75" customHeight="1" x14ac:dyDescent="0.2">
      <c r="A169" s="53">
        <v>322</v>
      </c>
      <c r="B169" s="85" t="s">
        <v>382</v>
      </c>
      <c r="C169" s="50" t="s">
        <v>383</v>
      </c>
      <c r="D169" s="51">
        <f t="shared" ref="D169:E169" si="41">SUM(D170:D176)</f>
        <v>38442083.910000004</v>
      </c>
      <c r="E169" s="51">
        <f t="shared" si="41"/>
        <v>13141964.75</v>
      </c>
      <c r="F169" s="52">
        <f t="shared" si="31"/>
        <v>34.186400458330404</v>
      </c>
    </row>
    <row r="170" spans="1:6" ht="12.75" customHeight="1" x14ac:dyDescent="0.2">
      <c r="A170" s="53">
        <v>3221</v>
      </c>
      <c r="B170" s="85" t="s">
        <v>384</v>
      </c>
      <c r="C170" s="50" t="s">
        <v>385</v>
      </c>
      <c r="D170" s="242">
        <v>2319195.46</v>
      </c>
      <c r="E170" s="242">
        <v>1510897.82</v>
      </c>
      <c r="F170" s="52">
        <f t="shared" si="31"/>
        <v>65.147498175940726</v>
      </c>
    </row>
    <row r="171" spans="1:6" ht="12.75" customHeight="1" x14ac:dyDescent="0.2">
      <c r="A171" s="53">
        <v>3222</v>
      </c>
      <c r="B171" s="85" t="s">
        <v>386</v>
      </c>
      <c r="C171" s="50" t="s">
        <v>387</v>
      </c>
      <c r="D171" s="242">
        <v>29293556.34</v>
      </c>
      <c r="E171" s="242">
        <v>7349312.4699999997</v>
      </c>
      <c r="F171" s="52">
        <f t="shared" si="31"/>
        <v>25.088495178595306</v>
      </c>
    </row>
    <row r="172" spans="1:6" ht="12.75" customHeight="1" x14ac:dyDescent="0.2">
      <c r="A172" s="53">
        <v>3223</v>
      </c>
      <c r="B172" s="85" t="s">
        <v>388</v>
      </c>
      <c r="C172" s="50" t="s">
        <v>389</v>
      </c>
      <c r="D172" s="242">
        <v>5121819.7</v>
      </c>
      <c r="E172" s="242">
        <v>3465078.57</v>
      </c>
      <c r="F172" s="52">
        <f t="shared" si="31"/>
        <v>67.653271160638468</v>
      </c>
    </row>
    <row r="173" spans="1:6" ht="12.75" customHeight="1" x14ac:dyDescent="0.2">
      <c r="A173" s="53">
        <v>3224</v>
      </c>
      <c r="B173" s="85" t="s">
        <v>390</v>
      </c>
      <c r="C173" s="50" t="s">
        <v>391</v>
      </c>
      <c r="D173" s="242">
        <v>996989.36</v>
      </c>
      <c r="E173" s="242">
        <v>407327.8</v>
      </c>
      <c r="F173" s="52">
        <f t="shared" si="31"/>
        <v>40.855782051676059</v>
      </c>
    </row>
    <row r="174" spans="1:6" ht="12.75" customHeight="1" x14ac:dyDescent="0.2">
      <c r="A174" s="53">
        <v>3225</v>
      </c>
      <c r="B174" s="85" t="s">
        <v>392</v>
      </c>
      <c r="C174" s="50" t="s">
        <v>393</v>
      </c>
      <c r="D174" s="242">
        <v>588275.69999999995</v>
      </c>
      <c r="E174" s="242">
        <v>294374.02</v>
      </c>
      <c r="F174" s="52">
        <f t="shared" si="31"/>
        <v>50.040146142361486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122247.35</v>
      </c>
      <c r="E176" s="242">
        <v>114974.07</v>
      </c>
      <c r="F176" s="52">
        <f t="shared" si="31"/>
        <v>94.050357737815986</v>
      </c>
    </row>
    <row r="177" spans="1:6" ht="12.75" customHeight="1" x14ac:dyDescent="0.2">
      <c r="A177" s="53">
        <v>323</v>
      </c>
      <c r="B177" s="85" t="s">
        <v>398</v>
      </c>
      <c r="C177" s="50" t="s">
        <v>399</v>
      </c>
      <c r="D177" s="51">
        <f t="shared" ref="D177:E177" si="42">SUM(D178:D186)</f>
        <v>23765100.07</v>
      </c>
      <c r="E177" s="51">
        <f t="shared" si="42"/>
        <v>18802773.77</v>
      </c>
      <c r="F177" s="52">
        <f t="shared" si="31"/>
        <v>79.119270335982222</v>
      </c>
    </row>
    <row r="178" spans="1:6" ht="12.75" customHeight="1" x14ac:dyDescent="0.2">
      <c r="A178" s="53">
        <v>3231</v>
      </c>
      <c r="B178" s="85" t="s">
        <v>400</v>
      </c>
      <c r="C178" s="50" t="s">
        <v>401</v>
      </c>
      <c r="D178" s="242">
        <v>1757690.4</v>
      </c>
      <c r="E178" s="242">
        <v>1682094.33</v>
      </c>
      <c r="F178" s="52">
        <f t="shared" si="31"/>
        <v>95.69912482880946</v>
      </c>
    </row>
    <row r="179" spans="1:6" ht="12.75" customHeight="1" x14ac:dyDescent="0.2">
      <c r="A179" s="53">
        <v>3232</v>
      </c>
      <c r="B179" s="85" t="s">
        <v>402</v>
      </c>
      <c r="C179" s="50" t="s">
        <v>403</v>
      </c>
      <c r="D179" s="242">
        <v>3274877.87</v>
      </c>
      <c r="E179" s="242">
        <v>2367497.84</v>
      </c>
      <c r="F179" s="52">
        <f t="shared" si="31"/>
        <v>72.292706292586104</v>
      </c>
    </row>
    <row r="180" spans="1:6" ht="12.75" customHeight="1" x14ac:dyDescent="0.2">
      <c r="A180" s="53">
        <v>3233</v>
      </c>
      <c r="B180" s="85" t="s">
        <v>404</v>
      </c>
      <c r="C180" s="50" t="s">
        <v>405</v>
      </c>
      <c r="D180" s="242">
        <v>567939.24</v>
      </c>
      <c r="E180" s="242">
        <v>457114.68</v>
      </c>
      <c r="F180" s="52">
        <f t="shared" si="31"/>
        <v>80.486546412957836</v>
      </c>
    </row>
    <row r="181" spans="1:6" ht="12.75" customHeight="1" x14ac:dyDescent="0.2">
      <c r="A181" s="53">
        <v>3234</v>
      </c>
      <c r="B181" s="85" t="s">
        <v>406</v>
      </c>
      <c r="C181" s="50" t="s">
        <v>407</v>
      </c>
      <c r="D181" s="242">
        <v>2061390.19</v>
      </c>
      <c r="E181" s="242">
        <v>1746766.08</v>
      </c>
      <c r="F181" s="52">
        <f t="shared" si="31"/>
        <v>84.737284987273569</v>
      </c>
    </row>
    <row r="182" spans="1:6" ht="12.75" customHeight="1" x14ac:dyDescent="0.2">
      <c r="A182" s="53">
        <v>3235</v>
      </c>
      <c r="B182" s="85" t="s">
        <v>408</v>
      </c>
      <c r="C182" s="50" t="s">
        <v>409</v>
      </c>
      <c r="D182" s="242">
        <v>5834602.6600000001</v>
      </c>
      <c r="E182" s="242">
        <v>7095758.3300000001</v>
      </c>
      <c r="F182" s="52">
        <f t="shared" si="31"/>
        <v>121.61510806290276</v>
      </c>
    </row>
    <row r="183" spans="1:6" ht="12.75" customHeight="1" x14ac:dyDescent="0.2">
      <c r="A183" s="53">
        <v>3236</v>
      </c>
      <c r="B183" s="85" t="s">
        <v>410</v>
      </c>
      <c r="C183" s="50" t="s">
        <v>411</v>
      </c>
      <c r="D183" s="242">
        <v>2203901.37</v>
      </c>
      <c r="E183" s="242">
        <v>777078.03</v>
      </c>
      <c r="F183" s="52">
        <f t="shared" si="31"/>
        <v>35.259201730974013</v>
      </c>
    </row>
    <row r="184" spans="1:6" ht="12.75" customHeight="1" x14ac:dyDescent="0.2">
      <c r="A184" s="53">
        <v>3237</v>
      </c>
      <c r="B184" s="85" t="s">
        <v>412</v>
      </c>
      <c r="C184" s="50" t="s">
        <v>413</v>
      </c>
      <c r="D184" s="242">
        <v>4816907.1399999997</v>
      </c>
      <c r="E184" s="242">
        <v>2536439.98</v>
      </c>
      <c r="F184" s="52">
        <f t="shared" si="31"/>
        <v>52.657024648392955</v>
      </c>
    </row>
    <row r="185" spans="1:6" ht="12.75" customHeight="1" x14ac:dyDescent="0.2">
      <c r="A185" s="53">
        <v>3238</v>
      </c>
      <c r="B185" s="85" t="s">
        <v>414</v>
      </c>
      <c r="C185" s="50" t="s">
        <v>415</v>
      </c>
      <c r="D185" s="242">
        <v>994068.22</v>
      </c>
      <c r="E185" s="242">
        <v>397174.47</v>
      </c>
      <c r="F185" s="52">
        <f t="shared" si="31"/>
        <v>39.954447995530927</v>
      </c>
    </row>
    <row r="186" spans="1:6" ht="12.75" customHeight="1" x14ac:dyDescent="0.2">
      <c r="A186" s="53">
        <v>3239</v>
      </c>
      <c r="B186" s="85" t="s">
        <v>416</v>
      </c>
      <c r="C186" s="50" t="s">
        <v>417</v>
      </c>
      <c r="D186" s="242">
        <v>2253722.98</v>
      </c>
      <c r="E186" s="242">
        <v>1742850.03</v>
      </c>
      <c r="F186" s="52">
        <f t="shared" si="31"/>
        <v>77.332043266471018</v>
      </c>
    </row>
    <row r="187" spans="1:6" ht="12.75" customHeight="1" x14ac:dyDescent="0.2">
      <c r="A187" s="53">
        <v>324</v>
      </c>
      <c r="B187" s="85" t="s">
        <v>418</v>
      </c>
      <c r="C187" s="50" t="s">
        <v>419</v>
      </c>
      <c r="D187" s="242">
        <v>281866.84000000003</v>
      </c>
      <c r="E187" s="242">
        <v>204430.91</v>
      </c>
      <c r="F187" s="52">
        <f t="shared" si="31"/>
        <v>72.527477868627614</v>
      </c>
    </row>
    <row r="188" spans="1:6" ht="12.75" customHeight="1" x14ac:dyDescent="0.2">
      <c r="A188" s="53">
        <v>329</v>
      </c>
      <c r="B188" s="85" t="s">
        <v>420</v>
      </c>
      <c r="C188" s="50" t="s">
        <v>421</v>
      </c>
      <c r="D188" s="51">
        <f t="shared" ref="D188:E188" si="43">SUM(D189:D195)</f>
        <v>3034084.41</v>
      </c>
      <c r="E188" s="51">
        <f t="shared" si="43"/>
        <v>2116783.87</v>
      </c>
      <c r="F188" s="52">
        <f t="shared" si="31"/>
        <v>69.766808827840094</v>
      </c>
    </row>
    <row r="189" spans="1:6" ht="12.75" customHeight="1" x14ac:dyDescent="0.2">
      <c r="A189" s="53">
        <v>3291</v>
      </c>
      <c r="B189" s="232" t="s">
        <v>422</v>
      </c>
      <c r="C189" s="50" t="s">
        <v>423</v>
      </c>
      <c r="D189" s="242">
        <v>181400.41</v>
      </c>
      <c r="E189" s="242">
        <v>172360.87</v>
      </c>
      <c r="F189" s="52">
        <f t="shared" si="31"/>
        <v>95.016802883742102</v>
      </c>
    </row>
    <row r="190" spans="1:6" ht="12.75" customHeight="1" x14ac:dyDescent="0.2">
      <c r="A190" s="53">
        <v>3292</v>
      </c>
      <c r="B190" s="85" t="s">
        <v>424</v>
      </c>
      <c r="C190" s="50" t="s">
        <v>425</v>
      </c>
      <c r="D190" s="242">
        <v>366591.49</v>
      </c>
      <c r="E190" s="242">
        <v>216386.74</v>
      </c>
      <c r="F190" s="52">
        <f t="shared" si="31"/>
        <v>59.026667531207558</v>
      </c>
    </row>
    <row r="191" spans="1:6" ht="12.75" customHeight="1" x14ac:dyDescent="0.2">
      <c r="A191" s="53">
        <v>3293</v>
      </c>
      <c r="B191" s="85" t="s">
        <v>426</v>
      </c>
      <c r="C191" s="50" t="s">
        <v>427</v>
      </c>
      <c r="D191" s="242">
        <v>228030.74</v>
      </c>
      <c r="E191" s="242">
        <v>219027.81</v>
      </c>
      <c r="F191" s="52">
        <f t="shared" si="31"/>
        <v>96.05187879493792</v>
      </c>
    </row>
    <row r="192" spans="1:6" ht="12.75" customHeight="1" x14ac:dyDescent="0.2">
      <c r="A192" s="53">
        <v>3294</v>
      </c>
      <c r="B192" s="85" t="s">
        <v>428</v>
      </c>
      <c r="C192" s="50" t="s">
        <v>429</v>
      </c>
      <c r="D192" s="242">
        <v>79626.59</v>
      </c>
      <c r="E192" s="242">
        <v>81251.789999999994</v>
      </c>
      <c r="F192" s="52">
        <f t="shared" si="31"/>
        <v>102.04102674747217</v>
      </c>
    </row>
    <row r="193" spans="1:6" ht="12.75" customHeight="1" x14ac:dyDescent="0.2">
      <c r="A193" s="53">
        <v>3295</v>
      </c>
      <c r="B193" s="85" t="s">
        <v>430</v>
      </c>
      <c r="C193" s="50" t="s">
        <v>431</v>
      </c>
      <c r="D193" s="242">
        <v>255929.34</v>
      </c>
      <c r="E193" s="242">
        <v>148374.14000000001</v>
      </c>
      <c r="F193" s="52">
        <f t="shared" si="31"/>
        <v>57.974650346849643</v>
      </c>
    </row>
    <row r="194" spans="1:6" ht="12.75" customHeight="1" x14ac:dyDescent="0.2">
      <c r="A194" s="53" t="s">
        <v>432</v>
      </c>
      <c r="B194" s="85" t="s">
        <v>433</v>
      </c>
      <c r="C194" s="50" t="s">
        <v>432</v>
      </c>
      <c r="D194" s="242">
        <v>120267.21</v>
      </c>
      <c r="E194" s="242">
        <v>12359.46</v>
      </c>
      <c r="F194" s="52">
        <f t="shared" si="31"/>
        <v>10.276666433020271</v>
      </c>
    </row>
    <row r="195" spans="1:6" ht="12.75" customHeight="1" x14ac:dyDescent="0.2">
      <c r="A195" s="53">
        <v>3299</v>
      </c>
      <c r="B195" s="85" t="s">
        <v>434</v>
      </c>
      <c r="C195" s="50" t="s">
        <v>435</v>
      </c>
      <c r="D195" s="242">
        <v>1802238.63</v>
      </c>
      <c r="E195" s="242">
        <v>1267023.06</v>
      </c>
      <c r="F195" s="52">
        <f t="shared" si="31"/>
        <v>70.302735659372701</v>
      </c>
    </row>
    <row r="196" spans="1:6" ht="12.75" customHeight="1" x14ac:dyDescent="0.2">
      <c r="A196" s="53">
        <v>34</v>
      </c>
      <c r="B196" s="232" t="s">
        <v>436</v>
      </c>
      <c r="C196" s="50" t="s">
        <v>437</v>
      </c>
      <c r="D196" s="51">
        <f t="shared" ref="D196:E196" si="44">D197+D202+D210</f>
        <v>724539.33000000007</v>
      </c>
      <c r="E196" s="51">
        <f t="shared" si="44"/>
        <v>470465.68000000005</v>
      </c>
      <c r="F196" s="52">
        <f t="shared" si="31"/>
        <v>64.93307685588303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224890.87000000002</v>
      </c>
      <c r="E202" s="51">
        <f t="shared" si="46"/>
        <v>285607.45</v>
      </c>
      <c r="F202" s="52">
        <f t="shared" si="31"/>
        <v>126.99824141371323</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28371.599999999999</v>
      </c>
      <c r="E204" s="242">
        <v>24247.05</v>
      </c>
      <c r="F204" s="52">
        <f t="shared" si="31"/>
        <v>85.462399018737045</v>
      </c>
    </row>
    <row r="205" spans="1:6" ht="24" x14ac:dyDescent="0.2">
      <c r="A205" s="53">
        <v>3423</v>
      </c>
      <c r="B205" s="232" t="s">
        <v>454</v>
      </c>
      <c r="C205" s="50" t="s">
        <v>455</v>
      </c>
      <c r="D205" s="242">
        <v>164572.17000000001</v>
      </c>
      <c r="E205" s="242">
        <v>261360.4</v>
      </c>
      <c r="F205" s="52">
        <f t="shared" si="31"/>
        <v>158.81202757428548</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31947.1</v>
      </c>
      <c r="E209" s="242">
        <v>0</v>
      </c>
      <c r="F209" s="52">
        <f t="shared" si="31"/>
        <v>0</v>
      </c>
    </row>
    <row r="210" spans="1:6" ht="12.75" customHeight="1" x14ac:dyDescent="0.2">
      <c r="A210" s="53">
        <v>343</v>
      </c>
      <c r="B210" s="85" t="s">
        <v>464</v>
      </c>
      <c r="C210" s="50" t="s">
        <v>465</v>
      </c>
      <c r="D210" s="51">
        <f t="shared" ref="D210:E210" si="47">SUM(D211:D214)</f>
        <v>499648.46</v>
      </c>
      <c r="E210" s="51">
        <f t="shared" si="47"/>
        <v>184858.23</v>
      </c>
      <c r="F210" s="52">
        <f t="shared" si="31"/>
        <v>36.997658313607133</v>
      </c>
    </row>
    <row r="211" spans="1:6" ht="12.75" customHeight="1" x14ac:dyDescent="0.2">
      <c r="A211" s="53">
        <v>3431</v>
      </c>
      <c r="B211" s="232" t="s">
        <v>466</v>
      </c>
      <c r="C211" s="50" t="s">
        <v>467</v>
      </c>
      <c r="D211" s="242">
        <v>151361.37</v>
      </c>
      <c r="E211" s="242">
        <v>168023.83</v>
      </c>
      <c r="F211" s="52">
        <f t="shared" si="31"/>
        <v>111.0083966602575</v>
      </c>
    </row>
    <row r="212" spans="1:6" ht="12.75" customHeight="1" x14ac:dyDescent="0.2">
      <c r="A212" s="53">
        <v>3432</v>
      </c>
      <c r="B212" s="85" t="s">
        <v>468</v>
      </c>
      <c r="C212" s="50" t="s">
        <v>469</v>
      </c>
      <c r="D212" s="242">
        <v>1499.59</v>
      </c>
      <c r="E212" s="242">
        <v>276.57</v>
      </c>
      <c r="F212" s="52">
        <f t="shared" si="31"/>
        <v>18.443041097900092</v>
      </c>
    </row>
    <row r="213" spans="1:6" ht="12.75" customHeight="1" x14ac:dyDescent="0.2">
      <c r="A213" s="53">
        <v>3433</v>
      </c>
      <c r="B213" s="85" t="s">
        <v>470</v>
      </c>
      <c r="C213" s="50" t="s">
        <v>471</v>
      </c>
      <c r="D213" s="242">
        <v>346148.09</v>
      </c>
      <c r="E213" s="242">
        <v>15471.94</v>
      </c>
      <c r="F213" s="52">
        <f t="shared" si="31"/>
        <v>4.4697458824631964</v>
      </c>
    </row>
    <row r="214" spans="1:6" ht="12.75" customHeight="1" x14ac:dyDescent="0.2">
      <c r="A214" s="53">
        <v>3434</v>
      </c>
      <c r="B214" s="85" t="s">
        <v>472</v>
      </c>
      <c r="C214" s="50" t="s">
        <v>473</v>
      </c>
      <c r="D214" s="242">
        <v>639.41</v>
      </c>
      <c r="E214" s="242">
        <v>1085.8900000000001</v>
      </c>
      <c r="F214" s="52">
        <f t="shared" si="31"/>
        <v>169.82687164729987</v>
      </c>
    </row>
    <row r="215" spans="1:6" ht="12.75" customHeight="1" x14ac:dyDescent="0.2">
      <c r="A215" s="53">
        <v>35</v>
      </c>
      <c r="B215" s="85" t="s">
        <v>474</v>
      </c>
      <c r="C215" s="50" t="s">
        <v>475</v>
      </c>
      <c r="D215" s="51">
        <f t="shared" ref="D215:E215" si="48">D216+D219+D223</f>
        <v>1095852.18</v>
      </c>
      <c r="E215" s="51">
        <f t="shared" si="48"/>
        <v>1164745.0900000001</v>
      </c>
      <c r="F215" s="52">
        <f t="shared" si="31"/>
        <v>106.28669735365222</v>
      </c>
    </row>
    <row r="216" spans="1:6" ht="12.75" customHeight="1" x14ac:dyDescent="0.2">
      <c r="A216" s="53">
        <v>351</v>
      </c>
      <c r="B216" s="85" t="s">
        <v>476</v>
      </c>
      <c r="C216" s="50" t="s">
        <v>477</v>
      </c>
      <c r="D216" s="51">
        <f t="shared" ref="D216:E216" si="49">SUM(D217:D218)</f>
        <v>47362.26</v>
      </c>
      <c r="E216" s="51">
        <f t="shared" si="49"/>
        <v>189083.01</v>
      </c>
      <c r="F216" s="52">
        <f t="shared" si="31"/>
        <v>399.22716948051044</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47362.26</v>
      </c>
      <c r="E218" s="242">
        <v>189083.01</v>
      </c>
      <c r="F218" s="52">
        <f t="shared" si="31"/>
        <v>399.22716948051044</v>
      </c>
    </row>
    <row r="219" spans="1:6" ht="24" x14ac:dyDescent="0.2">
      <c r="A219" s="53">
        <v>352</v>
      </c>
      <c r="B219" s="85" t="s">
        <v>482</v>
      </c>
      <c r="C219" s="50" t="s">
        <v>483</v>
      </c>
      <c r="D219" s="51">
        <f t="shared" ref="D219:E219" si="50">SUM(D220:D222)</f>
        <v>996279.52</v>
      </c>
      <c r="E219" s="51">
        <f t="shared" si="50"/>
        <v>955513.88</v>
      </c>
      <c r="F219" s="52">
        <f t="shared" si="31"/>
        <v>95.908212586764805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213743.76</v>
      </c>
      <c r="E221" s="242">
        <v>169115.35</v>
      </c>
      <c r="F221" s="52">
        <f t="shared" si="31"/>
        <v>79.120602164011714</v>
      </c>
    </row>
    <row r="222" spans="1:6" ht="12.75" customHeight="1" x14ac:dyDescent="0.2">
      <c r="A222" s="53">
        <v>3523</v>
      </c>
      <c r="B222" s="85" t="s">
        <v>488</v>
      </c>
      <c r="C222" s="50" t="s">
        <v>489</v>
      </c>
      <c r="D222" s="242">
        <v>782535.76</v>
      </c>
      <c r="E222" s="242">
        <v>786398.53</v>
      </c>
      <c r="F222" s="52">
        <f t="shared" si="31"/>
        <v>100.49362217005904</v>
      </c>
    </row>
    <row r="223" spans="1:6" ht="24" x14ac:dyDescent="0.2">
      <c r="A223" s="53" t="s">
        <v>490</v>
      </c>
      <c r="B223" s="85" t="s">
        <v>491</v>
      </c>
      <c r="C223" s="50" t="s">
        <v>490</v>
      </c>
      <c r="D223" s="242">
        <v>52210.400000000001</v>
      </c>
      <c r="E223" s="242">
        <v>20148.2</v>
      </c>
      <c r="F223" s="52">
        <f t="shared" si="31"/>
        <v>38.590395783215605</v>
      </c>
    </row>
    <row r="224" spans="1:6" ht="24" x14ac:dyDescent="0.2">
      <c r="A224" s="53">
        <v>36</v>
      </c>
      <c r="B224" s="85" t="s">
        <v>492</v>
      </c>
      <c r="C224" s="50" t="s">
        <v>493</v>
      </c>
      <c r="D224" s="51">
        <f t="shared" ref="D224:E224" si="51">D225+D228+D231+D236+D240+D244+D247</f>
        <v>2205631.4200000004</v>
      </c>
      <c r="E224" s="51">
        <f t="shared" si="51"/>
        <v>2168150.7000000002</v>
      </c>
      <c r="F224" s="52">
        <f t="shared" ref="F224:F235" si="52">IF(D224&lt;&gt;0,IF(E224/D224&gt;=100,"&gt;&gt;100",E224/D224*100),"-")</f>
        <v>98.300680718449314</v>
      </c>
    </row>
    <row r="225" spans="1:6" ht="12.75" customHeight="1" x14ac:dyDescent="0.2">
      <c r="A225" s="53">
        <v>361</v>
      </c>
      <c r="B225" s="85" t="s">
        <v>494</v>
      </c>
      <c r="C225" s="50" t="s">
        <v>495</v>
      </c>
      <c r="D225" s="51">
        <f t="shared" ref="D225:E225" si="53">SUM(D226:D227)</f>
        <v>32907.06</v>
      </c>
      <c r="E225" s="51">
        <f t="shared" si="53"/>
        <v>427412.62</v>
      </c>
      <c r="F225" s="52">
        <f t="shared" si="52"/>
        <v>1298.8477852472997</v>
      </c>
    </row>
    <row r="226" spans="1:6" ht="12.75" customHeight="1" x14ac:dyDescent="0.2">
      <c r="A226" s="53">
        <v>3611</v>
      </c>
      <c r="B226" s="85" t="s">
        <v>496</v>
      </c>
      <c r="C226" s="50" t="s">
        <v>497</v>
      </c>
      <c r="D226" s="242">
        <v>32907.06</v>
      </c>
      <c r="E226" s="242">
        <v>427412.62</v>
      </c>
      <c r="F226" s="52">
        <f t="shared" si="52"/>
        <v>1298.8477852472997</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33059.24</v>
      </c>
      <c r="E228" s="51">
        <f t="shared" si="54"/>
        <v>46787.46</v>
      </c>
      <c r="F228" s="52">
        <f t="shared" si="52"/>
        <v>141.52612098765732</v>
      </c>
    </row>
    <row r="229" spans="1:6" ht="12.75" customHeight="1" x14ac:dyDescent="0.2">
      <c r="A229" s="53">
        <v>3621</v>
      </c>
      <c r="B229" s="85" t="s">
        <v>502</v>
      </c>
      <c r="C229" s="50" t="s">
        <v>503</v>
      </c>
      <c r="D229" s="242">
        <v>33059.24</v>
      </c>
      <c r="E229" s="242">
        <v>46787.46</v>
      </c>
      <c r="F229" s="52">
        <f t="shared" si="52"/>
        <v>141.52612098765732</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1907800.2</v>
      </c>
      <c r="E231" s="51">
        <f t="shared" si="55"/>
        <v>243107.24000000002</v>
      </c>
      <c r="F231" s="52">
        <f t="shared" si="52"/>
        <v>12.742803989642104</v>
      </c>
    </row>
    <row r="232" spans="1:6" ht="12.75" customHeight="1" x14ac:dyDescent="0.2">
      <c r="A232" s="53">
        <v>3631</v>
      </c>
      <c r="B232" s="85" t="s">
        <v>508</v>
      </c>
      <c r="C232" s="50" t="s">
        <v>509</v>
      </c>
      <c r="D232" s="242">
        <v>14895.04</v>
      </c>
      <c r="E232" s="242">
        <v>8139.35</v>
      </c>
      <c r="F232" s="52">
        <f t="shared" si="52"/>
        <v>54.644700517756249</v>
      </c>
    </row>
    <row r="233" spans="1:6" ht="12.75" customHeight="1" x14ac:dyDescent="0.2">
      <c r="A233" s="53">
        <v>3632</v>
      </c>
      <c r="B233" s="85" t="s">
        <v>510</v>
      </c>
      <c r="C233" s="50" t="s">
        <v>511</v>
      </c>
      <c r="D233" s="242">
        <v>1892905.16</v>
      </c>
      <c r="E233" s="242">
        <v>234967.89</v>
      </c>
      <c r="F233" s="52">
        <f t="shared" si="52"/>
        <v>12.41308307279378</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160414.22</v>
      </c>
      <c r="E236" s="51">
        <f t="shared" si="56"/>
        <v>1409493.17</v>
      </c>
      <c r="F236" s="52">
        <f t="shared" ref="F236:F239" si="57">IF(D236&lt;&gt;0,IF(E236/D236&gt;=100,"&gt;&gt;100",E236/D236*100),"-")</f>
        <v>878.65849424072258</v>
      </c>
    </row>
    <row r="237" spans="1:6" ht="12.75" customHeight="1" x14ac:dyDescent="0.2">
      <c r="A237" s="53" t="s">
        <v>518</v>
      </c>
      <c r="B237" s="85" t="s">
        <v>519</v>
      </c>
      <c r="C237" s="50" t="s">
        <v>518</v>
      </c>
      <c r="D237" s="242">
        <v>144108.22</v>
      </c>
      <c r="E237" s="242">
        <v>193614.97</v>
      </c>
      <c r="F237" s="52">
        <f t="shared" si="57"/>
        <v>134.35386961271189</v>
      </c>
    </row>
    <row r="238" spans="1:6" ht="12.75" customHeight="1" x14ac:dyDescent="0.2">
      <c r="A238" s="53" t="s">
        <v>520</v>
      </c>
      <c r="B238" s="85" t="s">
        <v>521</v>
      </c>
      <c r="C238" s="50" t="s">
        <v>520</v>
      </c>
      <c r="D238" s="242">
        <v>16306</v>
      </c>
      <c r="E238" s="242">
        <v>1215878.2</v>
      </c>
      <c r="F238" s="52">
        <f t="shared" si="57"/>
        <v>7456.630688090273</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71450.7</v>
      </c>
      <c r="E244" s="51">
        <f t="shared" si="60"/>
        <v>41350.21</v>
      </c>
      <c r="F244" s="52">
        <f t="shared" ref="F244:F251" si="61">IF(D244&lt;&gt;0,IF(E244/D244&gt;=100,"&gt;&gt;100",E244/D244*100),"-")</f>
        <v>57.872365141279239</v>
      </c>
    </row>
    <row r="245" spans="1:6" ht="12.75" customHeight="1" x14ac:dyDescent="0.2">
      <c r="A245" s="53" t="s">
        <v>534</v>
      </c>
      <c r="B245" s="85" t="s">
        <v>535</v>
      </c>
      <c r="C245" s="50" t="s">
        <v>534</v>
      </c>
      <c r="D245" s="242">
        <v>71450.7</v>
      </c>
      <c r="E245" s="242">
        <v>41350.21</v>
      </c>
      <c r="F245" s="52">
        <f t="shared" si="61"/>
        <v>57.872365141279239</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5357281.24</v>
      </c>
      <c r="E252" s="51">
        <f t="shared" si="63"/>
        <v>5461669.2599999998</v>
      </c>
      <c r="F252" s="52">
        <f t="shared" ref="F252:F258" si="64">IF(D252&lt;&gt;0,IF(E252/D252&gt;=100,"&gt;&gt;100",E252/D252*100),"-")</f>
        <v>101.94852604004787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5357281.24</v>
      </c>
      <c r="E259" s="51">
        <f t="shared" si="66"/>
        <v>5461669.2599999998</v>
      </c>
      <c r="F259" s="52">
        <f t="shared" ref="F259:F262" si="67">IF(D259&lt;&gt;0,IF(E259/D259&gt;=100,"&gt;&gt;100",E259/D259*100),"-")</f>
        <v>101.94852604004787</v>
      </c>
    </row>
    <row r="260" spans="1:6" ht="12.75" customHeight="1" x14ac:dyDescent="0.2">
      <c r="A260" s="53">
        <v>3721</v>
      </c>
      <c r="B260" s="85" t="s">
        <v>560</v>
      </c>
      <c r="C260" s="50" t="s">
        <v>561</v>
      </c>
      <c r="D260" s="242">
        <v>507593.91</v>
      </c>
      <c r="E260" s="242">
        <v>498844.48</v>
      </c>
      <c r="F260" s="52">
        <f t="shared" si="67"/>
        <v>98.27629334638786</v>
      </c>
    </row>
    <row r="261" spans="1:6" ht="12.75" customHeight="1" x14ac:dyDescent="0.2">
      <c r="A261" s="53">
        <v>3722</v>
      </c>
      <c r="B261" s="85" t="s">
        <v>562</v>
      </c>
      <c r="C261" s="50" t="s">
        <v>563</v>
      </c>
      <c r="D261" s="242">
        <v>4849687.33</v>
      </c>
      <c r="E261" s="242">
        <v>4962824.78</v>
      </c>
      <c r="F261" s="52">
        <f t="shared" si="67"/>
        <v>102.33288132412446</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1619445</v>
      </c>
      <c r="E263" s="51">
        <f t="shared" si="68"/>
        <v>2063583.7800000003</v>
      </c>
      <c r="F263" s="52">
        <f t="shared" ref="F263:F267" si="69">IF(D263&lt;&gt;0,IF(E263/D263&gt;=100,"&gt;&gt;100",E263/D263*100),"-")</f>
        <v>127.42536980261758</v>
      </c>
    </row>
    <row r="264" spans="1:6" ht="12.75" customHeight="1" x14ac:dyDescent="0.2">
      <c r="A264" s="53">
        <v>381</v>
      </c>
      <c r="B264" s="85" t="s">
        <v>568</v>
      </c>
      <c r="C264" s="50" t="s">
        <v>569</v>
      </c>
      <c r="D264" s="51">
        <f t="shared" ref="D264:E264" si="70">SUM(D265:D267)</f>
        <v>1577463.71</v>
      </c>
      <c r="E264" s="51">
        <f t="shared" si="70"/>
        <v>1741820.6800000002</v>
      </c>
      <c r="F264" s="52">
        <f t="shared" si="69"/>
        <v>110.41906504460887</v>
      </c>
    </row>
    <row r="265" spans="1:6" ht="12.75" customHeight="1" x14ac:dyDescent="0.2">
      <c r="A265" s="53">
        <v>3811</v>
      </c>
      <c r="B265" s="85" t="s">
        <v>570</v>
      </c>
      <c r="C265" s="50" t="s">
        <v>571</v>
      </c>
      <c r="D265" s="242">
        <v>1440793.14</v>
      </c>
      <c r="E265" s="242">
        <v>1651606.36</v>
      </c>
      <c r="F265" s="52">
        <f t="shared" si="69"/>
        <v>114.63174789963257</v>
      </c>
    </row>
    <row r="266" spans="1:6" ht="12.75" customHeight="1" x14ac:dyDescent="0.2">
      <c r="A266" s="53">
        <v>3812</v>
      </c>
      <c r="B266" s="85" t="s">
        <v>572</v>
      </c>
      <c r="C266" s="50" t="s">
        <v>573</v>
      </c>
      <c r="D266" s="242">
        <v>29851.81</v>
      </c>
      <c r="E266" s="242">
        <v>22971.71</v>
      </c>
      <c r="F266" s="52">
        <f t="shared" si="69"/>
        <v>76.95248629815076</v>
      </c>
    </row>
    <row r="267" spans="1:6" ht="12.75" customHeight="1" x14ac:dyDescent="0.2">
      <c r="A267" s="53" t="s">
        <v>574</v>
      </c>
      <c r="B267" s="85" t="s">
        <v>575</v>
      </c>
      <c r="C267" s="50" t="s">
        <v>574</v>
      </c>
      <c r="D267" s="242">
        <v>106818.76</v>
      </c>
      <c r="E267" s="242">
        <v>67242.61</v>
      </c>
      <c r="F267" s="52">
        <f t="shared" si="69"/>
        <v>62.950187776004896</v>
      </c>
    </row>
    <row r="268" spans="1:6" ht="12.75" customHeight="1" x14ac:dyDescent="0.2">
      <c r="A268" s="53">
        <v>382</v>
      </c>
      <c r="B268" s="86" t="s">
        <v>576</v>
      </c>
      <c r="C268" s="50" t="s">
        <v>577</v>
      </c>
      <c r="D268" s="51">
        <f t="shared" ref="D268:E268" si="71">SUM(D269:D272)</f>
        <v>16874.810000000001</v>
      </c>
      <c r="E268" s="51">
        <f t="shared" si="71"/>
        <v>320000</v>
      </c>
      <c r="F268" s="52">
        <f t="shared" ref="F268:F272" si="72">IF(D268&lt;&gt;0,IF(E268/D268&gt;=100,"&gt;&gt;100",E268/D268*100),"-")</f>
        <v>1896.3176474283266</v>
      </c>
    </row>
    <row r="269" spans="1:6" ht="12.75" customHeight="1" x14ac:dyDescent="0.2">
      <c r="A269" s="53">
        <v>3821</v>
      </c>
      <c r="B269" s="85" t="s">
        <v>578</v>
      </c>
      <c r="C269" s="50" t="s">
        <v>579</v>
      </c>
      <c r="D269" s="242">
        <v>16874.810000000001</v>
      </c>
      <c r="E269" s="242">
        <v>320000</v>
      </c>
      <c r="F269" s="52">
        <f t="shared" si="72"/>
        <v>1896.3176474283266</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25106.48</v>
      </c>
      <c r="E273" s="51">
        <f t="shared" si="73"/>
        <v>1763.1</v>
      </c>
      <c r="F273" s="52">
        <f t="shared" ref="F273:F284" si="74">IF(D273&lt;&gt;0,IF(E273/D273&gt;=100,"&gt;&gt;100",E273/D273*100),"-")</f>
        <v>7.0224898113953049</v>
      </c>
    </row>
    <row r="274" spans="1:6" ht="12.75" customHeight="1" x14ac:dyDescent="0.2">
      <c r="A274" s="53">
        <v>3831</v>
      </c>
      <c r="B274" s="85" t="s">
        <v>588</v>
      </c>
      <c r="C274" s="50" t="s">
        <v>589</v>
      </c>
      <c r="D274" s="242">
        <v>24136.48</v>
      </c>
      <c r="E274" s="242">
        <v>1373.1</v>
      </c>
      <c r="F274" s="52">
        <f t="shared" si="74"/>
        <v>5.6888991269646603</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970</v>
      </c>
      <c r="E278" s="242">
        <v>390</v>
      </c>
      <c r="F278" s="52">
        <f t="shared" si="74"/>
        <v>40.206185567010309</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3372.11</v>
      </c>
      <c r="E285" s="242">
        <v>5150.1000000000004</v>
      </c>
      <c r="F285" s="52">
        <f t="shared" ref="F285:F296" si="76">IF(D285&lt;&gt;0,IF(E285/D285&gt;=100,"&gt;&gt;100",E285/D285*100),"-")</f>
        <v>152.7263345501778</v>
      </c>
    </row>
    <row r="286" spans="1:6" ht="12.75" customHeight="1" x14ac:dyDescent="0.2">
      <c r="A286" s="53" t="s">
        <v>609</v>
      </c>
      <c r="B286" s="85" t="s">
        <v>612</v>
      </c>
      <c r="C286" s="50" t="s">
        <v>613</v>
      </c>
      <c r="D286" s="242">
        <v>4756.1899999999996</v>
      </c>
      <c r="E286" s="242">
        <v>5150.1000000000004</v>
      </c>
      <c r="F286" s="52">
        <f t="shared" si="76"/>
        <v>108.28204928734976</v>
      </c>
    </row>
    <row r="287" spans="1:6" ht="12.75" customHeight="1" x14ac:dyDescent="0.2">
      <c r="A287" s="53" t="s">
        <v>609</v>
      </c>
      <c r="B287" s="85" t="s">
        <v>614</v>
      </c>
      <c r="C287" s="50" t="s">
        <v>615</v>
      </c>
      <c r="D287" s="51">
        <f t="shared" ref="D287:E287" si="77">IF(D286&gt;=D285,D286-D285,0)</f>
        <v>1384.0799999999995</v>
      </c>
      <c r="E287" s="51">
        <f t="shared" si="77"/>
        <v>0</v>
      </c>
      <c r="F287" s="52">
        <f t="shared" si="76"/>
        <v>0</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227416905.60999998</v>
      </c>
      <c r="E289" s="51">
        <f t="shared" si="79"/>
        <v>169822683.32999998</v>
      </c>
      <c r="F289" s="52">
        <f t="shared" si="76"/>
        <v>74.674608237450457</v>
      </c>
    </row>
    <row r="290" spans="1:6" ht="12.75" customHeight="1" x14ac:dyDescent="0.2">
      <c r="A290" s="53" t="s">
        <v>609</v>
      </c>
      <c r="B290" s="85" t="s">
        <v>620</v>
      </c>
      <c r="C290" s="50" t="s">
        <v>621</v>
      </c>
      <c r="D290" s="51">
        <f>IF(D6&gt;=D289,D6-D289,0)</f>
        <v>34758482.540000021</v>
      </c>
      <c r="E290" s="51">
        <f>IF(E6&gt;=E289,E6-E289,0)</f>
        <v>22454622.070000023</v>
      </c>
      <c r="F290" s="52">
        <f t="shared" si="76"/>
        <v>64.601848035682423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17290186.34</v>
      </c>
      <c r="F292" s="52" t="str">
        <f t="shared" si="76"/>
        <v>-</v>
      </c>
    </row>
    <row r="293" spans="1:6" ht="12.75" customHeight="1" x14ac:dyDescent="0.2">
      <c r="A293" s="53">
        <v>92221</v>
      </c>
      <c r="B293" s="85" t="s">
        <v>626</v>
      </c>
      <c r="C293" s="50" t="s">
        <v>627</v>
      </c>
      <c r="D293" s="242">
        <v>42405094.140000001</v>
      </c>
      <c r="E293" s="242">
        <v>0</v>
      </c>
      <c r="F293" s="52">
        <f t="shared" si="76"/>
        <v>0</v>
      </c>
    </row>
    <row r="294" spans="1:6" ht="12.75" customHeight="1" x14ac:dyDescent="0.2">
      <c r="A294" s="53">
        <v>96</v>
      </c>
      <c r="B294" s="85" t="s">
        <v>628</v>
      </c>
      <c r="C294" s="50" t="s">
        <v>629</v>
      </c>
      <c r="D294" s="242">
        <v>8170627.9000000004</v>
      </c>
      <c r="E294" s="242">
        <v>5190643.79</v>
      </c>
      <c r="F294" s="52">
        <f t="shared" si="76"/>
        <v>63.528089316122205</v>
      </c>
    </row>
    <row r="295" spans="1:6" ht="24" x14ac:dyDescent="0.2">
      <c r="A295" s="53">
        <v>9661</v>
      </c>
      <c r="B295" s="85" t="s">
        <v>630</v>
      </c>
      <c r="C295" s="50" t="s">
        <v>631</v>
      </c>
      <c r="D295" s="242">
        <v>1596416.84</v>
      </c>
      <c r="E295" s="242">
        <v>1406024.53</v>
      </c>
      <c r="F295" s="52">
        <f t="shared" si="76"/>
        <v>88.073772135853929</v>
      </c>
    </row>
    <row r="296" spans="1:6" ht="12.75" customHeight="1" x14ac:dyDescent="0.2">
      <c r="A296" s="55" t="s">
        <v>632</v>
      </c>
      <c r="B296" s="233" t="s">
        <v>633</v>
      </c>
      <c r="C296" s="56" t="s">
        <v>632</v>
      </c>
      <c r="D296" s="243">
        <v>4695975.53</v>
      </c>
      <c r="E296" s="243">
        <v>3890044.42</v>
      </c>
      <c r="F296" s="57">
        <f t="shared" si="76"/>
        <v>82.837834123041091</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38812.15</v>
      </c>
      <c r="E298" s="51">
        <f t="shared" si="80"/>
        <v>85042.859999999986</v>
      </c>
      <c r="F298" s="52">
        <f t="shared" ref="F298:F418" si="81">IF(D298&lt;&gt;0,IF(E298/D298&gt;=100,"&gt;&gt;100",E298/D298*100),"-")</f>
        <v>219.11401455472057</v>
      </c>
    </row>
    <row r="299" spans="1:6" ht="12.75" customHeight="1" x14ac:dyDescent="0.2">
      <c r="A299" s="53">
        <v>71</v>
      </c>
      <c r="B299" s="85" t="s">
        <v>637</v>
      </c>
      <c r="C299" s="50" t="s">
        <v>638</v>
      </c>
      <c r="D299" s="51">
        <f t="shared" ref="D299:E299" si="82">D300+D304</f>
        <v>199.24</v>
      </c>
      <c r="E299" s="51">
        <f t="shared" si="82"/>
        <v>9030.76</v>
      </c>
      <c r="F299" s="52">
        <f t="shared" si="81"/>
        <v>4532.6038948002406</v>
      </c>
    </row>
    <row r="300" spans="1:6" ht="24" x14ac:dyDescent="0.2">
      <c r="A300" s="53">
        <v>711</v>
      </c>
      <c r="B300" s="85" t="s">
        <v>639</v>
      </c>
      <c r="C300" s="50" t="s">
        <v>640</v>
      </c>
      <c r="D300" s="51">
        <f t="shared" ref="D300:E300" si="83">SUM(D301:D303)</f>
        <v>199.24</v>
      </c>
      <c r="E300" s="51">
        <f t="shared" si="83"/>
        <v>9030.76</v>
      </c>
      <c r="F300" s="52">
        <f t="shared" si="81"/>
        <v>4532.6038948002406</v>
      </c>
    </row>
    <row r="301" spans="1:6" ht="12.75" customHeight="1" x14ac:dyDescent="0.2">
      <c r="A301" s="53">
        <v>7111</v>
      </c>
      <c r="B301" s="85" t="s">
        <v>641</v>
      </c>
      <c r="C301" s="50" t="s">
        <v>642</v>
      </c>
      <c r="D301" s="242">
        <v>199.24</v>
      </c>
      <c r="E301" s="242">
        <v>9030.76</v>
      </c>
      <c r="F301" s="52">
        <f t="shared" si="81"/>
        <v>4532.6038948002406</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38612.910000000003</v>
      </c>
      <c r="E311" s="51">
        <f t="shared" si="85"/>
        <v>76012.099999999991</v>
      </c>
      <c r="F311" s="52">
        <f t="shared" si="81"/>
        <v>196.8566989641547</v>
      </c>
    </row>
    <row r="312" spans="1:6" ht="12.75" customHeight="1" x14ac:dyDescent="0.2">
      <c r="A312" s="53">
        <v>721</v>
      </c>
      <c r="B312" s="85" t="s">
        <v>663</v>
      </c>
      <c r="C312" s="50" t="s">
        <v>664</v>
      </c>
      <c r="D312" s="51">
        <f t="shared" ref="D312:E312" si="86">SUM(D313:D316)</f>
        <v>9346.1200000000008</v>
      </c>
      <c r="E312" s="51">
        <f t="shared" si="86"/>
        <v>4146.07</v>
      </c>
      <c r="F312" s="52">
        <f t="shared" si="81"/>
        <v>44.36140344870384</v>
      </c>
    </row>
    <row r="313" spans="1:6" ht="12.75" customHeight="1" x14ac:dyDescent="0.2">
      <c r="A313" s="53">
        <v>7211</v>
      </c>
      <c r="B313" s="85" t="s">
        <v>665</v>
      </c>
      <c r="C313" s="50" t="s">
        <v>666</v>
      </c>
      <c r="D313" s="242">
        <v>9346.1200000000008</v>
      </c>
      <c r="E313" s="242">
        <v>4146.07</v>
      </c>
      <c r="F313" s="52">
        <f t="shared" si="81"/>
        <v>44.36140344870384</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13320.45</v>
      </c>
      <c r="E317" s="51">
        <f t="shared" si="87"/>
        <v>3332.33</v>
      </c>
      <c r="F317" s="52">
        <f t="shared" si="81"/>
        <v>25.016647335487914</v>
      </c>
    </row>
    <row r="318" spans="1:6" ht="12.75" customHeight="1" x14ac:dyDescent="0.2">
      <c r="A318" s="53">
        <v>7221</v>
      </c>
      <c r="B318" s="85" t="s">
        <v>675</v>
      </c>
      <c r="C318" s="50" t="s">
        <v>676</v>
      </c>
      <c r="D318" s="242">
        <v>1774.36</v>
      </c>
      <c r="E318" s="242">
        <v>600</v>
      </c>
      <c r="F318" s="52">
        <f t="shared" si="81"/>
        <v>33.815009355485927</v>
      </c>
    </row>
    <row r="319" spans="1:6" ht="12.75" customHeight="1" x14ac:dyDescent="0.2">
      <c r="A319" s="53">
        <v>7222</v>
      </c>
      <c r="B319" s="85" t="s">
        <v>677</v>
      </c>
      <c r="C319" s="50" t="s">
        <v>678</v>
      </c>
      <c r="D319" s="242">
        <v>120.28</v>
      </c>
      <c r="E319" s="242">
        <v>0</v>
      </c>
      <c r="F319" s="52">
        <f t="shared" si="81"/>
        <v>0</v>
      </c>
    </row>
    <row r="320" spans="1:6" ht="12.75" customHeight="1" x14ac:dyDescent="0.2">
      <c r="A320" s="53">
        <v>7223</v>
      </c>
      <c r="B320" s="85" t="s">
        <v>679</v>
      </c>
      <c r="C320" s="50" t="s">
        <v>680</v>
      </c>
      <c r="D320" s="242">
        <v>5474.81</v>
      </c>
      <c r="E320" s="242">
        <v>0</v>
      </c>
      <c r="F320" s="52">
        <f t="shared" si="81"/>
        <v>0</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250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5951</v>
      </c>
      <c r="E324" s="242">
        <v>2482.33</v>
      </c>
      <c r="F324" s="52">
        <f t="shared" si="81"/>
        <v>41.712821374558892</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6006.25</v>
      </c>
      <c r="E326" s="51">
        <f t="shared" si="88"/>
        <v>67064</v>
      </c>
      <c r="F326" s="52">
        <f t="shared" si="81"/>
        <v>1116.5702393340271</v>
      </c>
    </row>
    <row r="327" spans="1:6" ht="12.75" customHeight="1" x14ac:dyDescent="0.2">
      <c r="A327" s="53">
        <v>7231</v>
      </c>
      <c r="B327" s="85" t="s">
        <v>693</v>
      </c>
      <c r="C327" s="50" t="s">
        <v>694</v>
      </c>
      <c r="D327" s="242">
        <v>6006.25</v>
      </c>
      <c r="E327" s="242">
        <v>67064</v>
      </c>
      <c r="F327" s="52">
        <f t="shared" si="81"/>
        <v>1116.5702393340271</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9940.09</v>
      </c>
      <c r="E336" s="51">
        <f t="shared" si="90"/>
        <v>1469.7</v>
      </c>
      <c r="F336" s="52">
        <f t="shared" si="81"/>
        <v>14.785580412249788</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9940.09</v>
      </c>
      <c r="E338" s="242">
        <v>1469.7</v>
      </c>
      <c r="F338" s="52">
        <f t="shared" si="81"/>
        <v>14.785580412249788</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28110543.490000002</v>
      </c>
      <c r="E350" s="51">
        <f t="shared" si="95"/>
        <v>14854316.960000003</v>
      </c>
      <c r="F350" s="52">
        <f t="shared" si="81"/>
        <v>52.842510730126058</v>
      </c>
    </row>
    <row r="351" spans="1:6" ht="12.75" customHeight="1" x14ac:dyDescent="0.2">
      <c r="A351" s="53">
        <v>41</v>
      </c>
      <c r="B351" s="85" t="s">
        <v>741</v>
      </c>
      <c r="C351" s="50" t="s">
        <v>742</v>
      </c>
      <c r="D351" s="51">
        <f t="shared" ref="D351:E351" si="96">D352+D356</f>
        <v>4139381.78</v>
      </c>
      <c r="E351" s="51">
        <f t="shared" si="96"/>
        <v>6084471.9000000004</v>
      </c>
      <c r="F351" s="52">
        <f t="shared" si="81"/>
        <v>146.98987006702245</v>
      </c>
    </row>
    <row r="352" spans="1:6" ht="12.75" customHeight="1" x14ac:dyDescent="0.2">
      <c r="A352" s="53">
        <v>411</v>
      </c>
      <c r="B352" s="85" t="s">
        <v>743</v>
      </c>
      <c r="C352" s="50" t="s">
        <v>744</v>
      </c>
      <c r="D352" s="51">
        <f t="shared" ref="D352:E352" si="97">SUM(D353:D355)</f>
        <v>67880.820000000007</v>
      </c>
      <c r="E352" s="51">
        <f t="shared" si="97"/>
        <v>82547.19</v>
      </c>
      <c r="F352" s="52">
        <f t="shared" si="81"/>
        <v>121.60605897218093</v>
      </c>
    </row>
    <row r="353" spans="1:6" ht="12.75" customHeight="1" x14ac:dyDescent="0.2">
      <c r="A353" s="53">
        <v>4111</v>
      </c>
      <c r="B353" s="85" t="s">
        <v>641</v>
      </c>
      <c r="C353" s="50" t="s">
        <v>745</v>
      </c>
      <c r="D353" s="242">
        <v>67880.820000000007</v>
      </c>
      <c r="E353" s="242">
        <v>82547.19</v>
      </c>
      <c r="F353" s="52">
        <f t="shared" si="81"/>
        <v>121.60605897218093</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4071500.96</v>
      </c>
      <c r="E356" s="51">
        <f t="shared" si="98"/>
        <v>6001924.71</v>
      </c>
      <c r="F356" s="52">
        <f t="shared" si="81"/>
        <v>147.41307367885281</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63289.86</v>
      </c>
      <c r="E359" s="242">
        <v>18924.099999999999</v>
      </c>
      <c r="F359" s="52">
        <f t="shared" si="81"/>
        <v>29.900682352591705</v>
      </c>
    </row>
    <row r="360" spans="1:6" ht="12.75" customHeight="1" x14ac:dyDescent="0.2">
      <c r="A360" s="53">
        <v>4124</v>
      </c>
      <c r="B360" s="85" t="s">
        <v>655</v>
      </c>
      <c r="C360" s="50" t="s">
        <v>754</v>
      </c>
      <c r="D360" s="242">
        <v>4008211.1</v>
      </c>
      <c r="E360" s="242">
        <v>5982706.9400000004</v>
      </c>
      <c r="F360" s="52">
        <f t="shared" si="81"/>
        <v>149.26127368890326</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293.67</v>
      </c>
      <c r="F362" s="52" t="str">
        <f t="shared" si="81"/>
        <v>-</v>
      </c>
    </row>
    <row r="363" spans="1:6" ht="24" x14ac:dyDescent="0.2">
      <c r="A363" s="53">
        <v>42</v>
      </c>
      <c r="B363" s="232" t="s">
        <v>757</v>
      </c>
      <c r="C363" s="50" t="s">
        <v>758</v>
      </c>
      <c r="D363" s="51">
        <f t="shared" ref="D363:E363" si="99">D364+D369+D378+D383+D388+D391</f>
        <v>18208365.690000001</v>
      </c>
      <c r="E363" s="51">
        <f t="shared" si="99"/>
        <v>5815867.0000000009</v>
      </c>
      <c r="F363" s="52">
        <f t="shared" si="81"/>
        <v>31.940631570213156</v>
      </c>
    </row>
    <row r="364" spans="1:6" ht="12.75" customHeight="1" x14ac:dyDescent="0.2">
      <c r="A364" s="53">
        <v>421</v>
      </c>
      <c r="B364" s="85" t="s">
        <v>759</v>
      </c>
      <c r="C364" s="50" t="s">
        <v>760</v>
      </c>
      <c r="D364" s="51">
        <f t="shared" ref="D364:E364" si="100">SUM(D365:D368)</f>
        <v>1806793.9300000002</v>
      </c>
      <c r="E364" s="51">
        <f t="shared" si="100"/>
        <v>642092.49</v>
      </c>
      <c r="F364" s="52">
        <f t="shared" si="81"/>
        <v>35.537671415577535</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1657331.61</v>
      </c>
      <c r="E366" s="242">
        <v>393485.03</v>
      </c>
      <c r="F366" s="52">
        <f t="shared" si="81"/>
        <v>23.742082008560736</v>
      </c>
    </row>
    <row r="367" spans="1:6" ht="12.75" customHeight="1" x14ac:dyDescent="0.2">
      <c r="A367" s="53">
        <v>4213</v>
      </c>
      <c r="B367" s="85" t="s">
        <v>669</v>
      </c>
      <c r="C367" s="50" t="s">
        <v>763</v>
      </c>
      <c r="D367" s="242">
        <v>123443.52</v>
      </c>
      <c r="E367" s="242">
        <v>0</v>
      </c>
      <c r="F367" s="52">
        <f t="shared" si="81"/>
        <v>0</v>
      </c>
    </row>
    <row r="368" spans="1:6" ht="12.75" customHeight="1" x14ac:dyDescent="0.2">
      <c r="A368" s="53">
        <v>4214</v>
      </c>
      <c r="B368" s="85" t="s">
        <v>671</v>
      </c>
      <c r="C368" s="50" t="s">
        <v>764</v>
      </c>
      <c r="D368" s="242">
        <v>26018.799999999999</v>
      </c>
      <c r="E368" s="242">
        <v>248607.46</v>
      </c>
      <c r="F368" s="52">
        <f t="shared" si="81"/>
        <v>955.49164450320541</v>
      </c>
    </row>
    <row r="369" spans="1:6" ht="12.75" customHeight="1" x14ac:dyDescent="0.2">
      <c r="A369" s="53">
        <v>422</v>
      </c>
      <c r="B369" s="85" t="s">
        <v>765</v>
      </c>
      <c r="C369" s="50" t="s">
        <v>766</v>
      </c>
      <c r="D369" s="51">
        <f t="shared" ref="D369:E369" si="101">SUM(D370:D377)</f>
        <v>15025249.640000001</v>
      </c>
      <c r="E369" s="51">
        <f t="shared" si="101"/>
        <v>4419189.75</v>
      </c>
      <c r="F369" s="52">
        <f t="shared" si="81"/>
        <v>29.411755916755599</v>
      </c>
    </row>
    <row r="370" spans="1:6" ht="12.75" customHeight="1" x14ac:dyDescent="0.2">
      <c r="A370" s="53">
        <v>4221</v>
      </c>
      <c r="B370" s="85" t="s">
        <v>675</v>
      </c>
      <c r="C370" s="50" t="s">
        <v>767</v>
      </c>
      <c r="D370" s="242">
        <v>3830844.16</v>
      </c>
      <c r="E370" s="242">
        <v>1815293.5</v>
      </c>
      <c r="F370" s="52">
        <f t="shared" si="81"/>
        <v>47.386252851381975</v>
      </c>
    </row>
    <row r="371" spans="1:6" ht="12.75" customHeight="1" x14ac:dyDescent="0.2">
      <c r="A371" s="53">
        <v>4222</v>
      </c>
      <c r="B371" s="85" t="s">
        <v>768</v>
      </c>
      <c r="C371" s="50" t="s">
        <v>769</v>
      </c>
      <c r="D371" s="242">
        <v>99344.81</v>
      </c>
      <c r="E371" s="242">
        <v>127102.51</v>
      </c>
      <c r="F371" s="52">
        <f t="shared" si="81"/>
        <v>127.94076509885114</v>
      </c>
    </row>
    <row r="372" spans="1:6" ht="12.75" customHeight="1" x14ac:dyDescent="0.2">
      <c r="A372" s="53">
        <v>4223</v>
      </c>
      <c r="B372" s="85" t="s">
        <v>679</v>
      </c>
      <c r="C372" s="50" t="s">
        <v>770</v>
      </c>
      <c r="D372" s="242">
        <v>474647.46</v>
      </c>
      <c r="E372" s="242">
        <v>113231.19</v>
      </c>
      <c r="F372" s="52">
        <f t="shared" si="81"/>
        <v>23.855850824525639</v>
      </c>
    </row>
    <row r="373" spans="1:6" ht="12.75" customHeight="1" x14ac:dyDescent="0.2">
      <c r="A373" s="53">
        <v>4224</v>
      </c>
      <c r="B373" s="85" t="s">
        <v>681</v>
      </c>
      <c r="C373" s="50" t="s">
        <v>771</v>
      </c>
      <c r="D373" s="242">
        <v>7662555.6299999999</v>
      </c>
      <c r="E373" s="242">
        <v>1217015.46</v>
      </c>
      <c r="F373" s="52">
        <f t="shared" si="81"/>
        <v>15.882631314743225</v>
      </c>
    </row>
    <row r="374" spans="1:6" ht="12.75" customHeight="1" x14ac:dyDescent="0.2">
      <c r="A374" s="53">
        <v>4225</v>
      </c>
      <c r="B374" s="85" t="s">
        <v>683</v>
      </c>
      <c r="C374" s="50" t="s">
        <v>772</v>
      </c>
      <c r="D374" s="242">
        <v>177450.13</v>
      </c>
      <c r="E374" s="242">
        <v>3889.2</v>
      </c>
      <c r="F374" s="52">
        <f t="shared" si="81"/>
        <v>2.191714370679807</v>
      </c>
    </row>
    <row r="375" spans="1:6" ht="12.75" customHeight="1" x14ac:dyDescent="0.2">
      <c r="A375" s="53">
        <v>4226</v>
      </c>
      <c r="B375" s="85" t="s">
        <v>685</v>
      </c>
      <c r="C375" s="50" t="s">
        <v>773</v>
      </c>
      <c r="D375" s="242">
        <v>117107.02</v>
      </c>
      <c r="E375" s="242">
        <v>92730.44</v>
      </c>
      <c r="F375" s="52">
        <f t="shared" si="81"/>
        <v>79.184356326375649</v>
      </c>
    </row>
    <row r="376" spans="1:6" ht="12.75" customHeight="1" x14ac:dyDescent="0.2">
      <c r="A376" s="53">
        <v>4227</v>
      </c>
      <c r="B376" s="232" t="s">
        <v>687</v>
      </c>
      <c r="C376" s="50" t="s">
        <v>774</v>
      </c>
      <c r="D376" s="242">
        <v>2663300.4300000002</v>
      </c>
      <c r="E376" s="242">
        <v>1049927.45</v>
      </c>
      <c r="F376" s="52">
        <f t="shared" si="81"/>
        <v>39.422043347922262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693552.04</v>
      </c>
      <c r="E378" s="51">
        <f t="shared" si="102"/>
        <v>377732.73</v>
      </c>
      <c r="F378" s="52">
        <f t="shared" si="81"/>
        <v>54.463502118745112</v>
      </c>
    </row>
    <row r="379" spans="1:6" ht="12.75" customHeight="1" x14ac:dyDescent="0.2">
      <c r="A379" s="53">
        <v>4231</v>
      </c>
      <c r="B379" s="85" t="s">
        <v>693</v>
      </c>
      <c r="C379" s="50" t="s">
        <v>778</v>
      </c>
      <c r="D379" s="242">
        <v>693552.04</v>
      </c>
      <c r="E379" s="242">
        <v>377732.73</v>
      </c>
      <c r="F379" s="52">
        <f t="shared" si="81"/>
        <v>54.463502118745112</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285260.42</v>
      </c>
      <c r="E383" s="51">
        <f t="shared" si="103"/>
        <v>342694.40000000002</v>
      </c>
      <c r="F383" s="52">
        <f t="shared" si="81"/>
        <v>120.13387626646559</v>
      </c>
    </row>
    <row r="384" spans="1:6" ht="12.75" customHeight="1" x14ac:dyDescent="0.2">
      <c r="A384" s="53">
        <v>4241</v>
      </c>
      <c r="B384" s="85" t="s">
        <v>784</v>
      </c>
      <c r="C384" s="50" t="s">
        <v>785</v>
      </c>
      <c r="D384" s="242">
        <v>277589.76000000001</v>
      </c>
      <c r="E384" s="242">
        <v>307694.40000000002</v>
      </c>
      <c r="F384" s="52">
        <f t="shared" si="81"/>
        <v>110.84501099752384</v>
      </c>
    </row>
    <row r="385" spans="1:6" ht="12.75" customHeight="1" x14ac:dyDescent="0.2">
      <c r="A385" s="53">
        <v>4242</v>
      </c>
      <c r="B385" s="85" t="s">
        <v>705</v>
      </c>
      <c r="C385" s="50" t="s">
        <v>786</v>
      </c>
      <c r="D385" s="242">
        <v>7670.66</v>
      </c>
      <c r="E385" s="242">
        <v>35000</v>
      </c>
      <c r="F385" s="52">
        <f t="shared" si="81"/>
        <v>456.28407464285993</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1753.56</v>
      </c>
      <c r="E388" s="51">
        <f t="shared" si="104"/>
        <v>959</v>
      </c>
      <c r="F388" s="52">
        <f t="shared" si="81"/>
        <v>54.688747462305251</v>
      </c>
    </row>
    <row r="389" spans="1:6" ht="12.75" customHeight="1" x14ac:dyDescent="0.2">
      <c r="A389" s="53">
        <v>4251</v>
      </c>
      <c r="B389" s="85" t="s">
        <v>791</v>
      </c>
      <c r="C389" s="50" t="s">
        <v>792</v>
      </c>
      <c r="D389" s="242">
        <v>853.56</v>
      </c>
      <c r="E389" s="242">
        <v>959</v>
      </c>
      <c r="F389" s="52">
        <f t="shared" si="81"/>
        <v>112.35296874267773</v>
      </c>
    </row>
    <row r="390" spans="1:6" ht="12.75" customHeight="1" x14ac:dyDescent="0.2">
      <c r="A390" s="53">
        <v>4252</v>
      </c>
      <c r="B390" s="85" t="s">
        <v>715</v>
      </c>
      <c r="C390" s="50" t="s">
        <v>793</v>
      </c>
      <c r="D390" s="242">
        <v>900</v>
      </c>
      <c r="E390" s="242">
        <v>0</v>
      </c>
      <c r="F390" s="52">
        <f t="shared" si="81"/>
        <v>0</v>
      </c>
    </row>
    <row r="391" spans="1:6" ht="12.75" customHeight="1" x14ac:dyDescent="0.2">
      <c r="A391" s="53">
        <v>426</v>
      </c>
      <c r="B391" s="85" t="s">
        <v>794</v>
      </c>
      <c r="C391" s="50" t="s">
        <v>795</v>
      </c>
      <c r="D391" s="51">
        <f t="shared" ref="D391:E391" si="105">SUM(D392:D395)</f>
        <v>395756.1</v>
      </c>
      <c r="E391" s="51">
        <f t="shared" si="105"/>
        <v>33198.629999999997</v>
      </c>
      <c r="F391" s="52">
        <f t="shared" si="81"/>
        <v>8.3886590756276398</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391743.6</v>
      </c>
      <c r="E393" s="242">
        <v>33198.629999999997</v>
      </c>
      <c r="F393" s="52">
        <f t="shared" si="81"/>
        <v>8.4745813333006588</v>
      </c>
    </row>
    <row r="394" spans="1:6" ht="12.75" customHeight="1" x14ac:dyDescent="0.2">
      <c r="A394" s="53">
        <v>4263</v>
      </c>
      <c r="B394" s="85" t="s">
        <v>723</v>
      </c>
      <c r="C394" s="50" t="s">
        <v>798</v>
      </c>
      <c r="D394" s="242">
        <v>4012.5</v>
      </c>
      <c r="E394" s="242">
        <v>0</v>
      </c>
      <c r="F394" s="52">
        <f t="shared" si="81"/>
        <v>0</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5762796.0199999996</v>
      </c>
      <c r="E402" s="51">
        <f t="shared" si="109"/>
        <v>2953978.06</v>
      </c>
      <c r="F402" s="52">
        <f t="shared" si="81"/>
        <v>51.259458945763626</v>
      </c>
    </row>
    <row r="403" spans="1:6" ht="12.75" customHeight="1" x14ac:dyDescent="0.2">
      <c r="A403" s="53">
        <v>451</v>
      </c>
      <c r="B403" s="85" t="s">
        <v>812</v>
      </c>
      <c r="C403" s="50" t="s">
        <v>813</v>
      </c>
      <c r="D403" s="242">
        <v>5761683.5199999996</v>
      </c>
      <c r="E403" s="242">
        <v>2953978.06</v>
      </c>
      <c r="F403" s="52">
        <f t="shared" si="81"/>
        <v>51.269356425880197</v>
      </c>
    </row>
    <row r="404" spans="1:6" ht="12.75" customHeight="1" x14ac:dyDescent="0.2">
      <c r="A404" s="53">
        <v>452</v>
      </c>
      <c r="B404" s="85" t="s">
        <v>814</v>
      </c>
      <c r="C404" s="50" t="s">
        <v>815</v>
      </c>
      <c r="D404" s="242">
        <v>1112.5</v>
      </c>
      <c r="E404" s="242">
        <v>0</v>
      </c>
      <c r="F404" s="52">
        <f t="shared" si="81"/>
        <v>0</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28071731.340000004</v>
      </c>
      <c r="E408" s="51">
        <f t="shared" si="111"/>
        <v>14769274.100000003</v>
      </c>
      <c r="F408" s="52">
        <f t="shared" si="81"/>
        <v>52.612622716843092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16805353.699999999</v>
      </c>
      <c r="E410" s="242">
        <v>16620926.880000001</v>
      </c>
      <c r="F410" s="52">
        <f t="shared" si="81"/>
        <v>98.902571030087884</v>
      </c>
    </row>
    <row r="411" spans="1:6" ht="12.75" customHeight="1" x14ac:dyDescent="0.2">
      <c r="A411" s="53">
        <v>97</v>
      </c>
      <c r="B411" s="85" t="s">
        <v>828</v>
      </c>
      <c r="C411" s="50" t="s">
        <v>829</v>
      </c>
      <c r="D411" s="242">
        <v>58064.12</v>
      </c>
      <c r="E411" s="242">
        <v>32803.050000000003</v>
      </c>
      <c r="F411" s="52">
        <f t="shared" si="81"/>
        <v>56.49452708488478</v>
      </c>
    </row>
    <row r="412" spans="1:6" ht="12.75" customHeight="1" x14ac:dyDescent="0.2">
      <c r="A412" s="53" t="s">
        <v>609</v>
      </c>
      <c r="B412" s="85" t="s">
        <v>830</v>
      </c>
      <c r="C412" s="50" t="s">
        <v>831</v>
      </c>
      <c r="D412" s="51">
        <f>D6+D298</f>
        <v>262214200.30000001</v>
      </c>
      <c r="E412" s="51">
        <f>E6+E298</f>
        <v>192362348.26000002</v>
      </c>
      <c r="F412" s="52">
        <f t="shared" si="81"/>
        <v>73.36076689970173</v>
      </c>
    </row>
    <row r="413" spans="1:6" ht="12.75" customHeight="1" x14ac:dyDescent="0.2">
      <c r="A413" s="53" t="s">
        <v>609</v>
      </c>
      <c r="B413" s="85" t="s">
        <v>832</v>
      </c>
      <c r="C413" s="50" t="s">
        <v>833</v>
      </c>
      <c r="D413" s="51">
        <f t="shared" ref="D413:E413" si="112">D289+D350</f>
        <v>255527449.09999999</v>
      </c>
      <c r="E413" s="51">
        <f t="shared" si="112"/>
        <v>184677000.28999999</v>
      </c>
      <c r="F413" s="52">
        <f t="shared" si="81"/>
        <v>72.272861855137577</v>
      </c>
    </row>
    <row r="414" spans="1:6" ht="12.75" customHeight="1" x14ac:dyDescent="0.2">
      <c r="A414" s="53" t="s">
        <v>609</v>
      </c>
      <c r="B414" s="85" t="s">
        <v>834</v>
      </c>
      <c r="C414" s="50" t="s">
        <v>835</v>
      </c>
      <c r="D414" s="51">
        <f t="shared" ref="D414:E414" si="113">IF(D412&gt;=D413,D412-D413,0)</f>
        <v>6686751.2000000179</v>
      </c>
      <c r="E414" s="51">
        <f t="shared" si="113"/>
        <v>7685347.9700000286</v>
      </c>
      <c r="F414" s="52">
        <f t="shared" si="81"/>
        <v>114.93396030646403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669259.45999999903</v>
      </c>
      <c r="F416" s="52" t="str">
        <f t="shared" si="81"/>
        <v>-</v>
      </c>
    </row>
    <row r="417" spans="1:6" ht="12.75" customHeight="1" x14ac:dyDescent="0.2">
      <c r="A417" s="60" t="s">
        <v>838</v>
      </c>
      <c r="B417" s="85" t="s">
        <v>841</v>
      </c>
      <c r="C417" s="61" t="s">
        <v>842</v>
      </c>
      <c r="D417" s="51">
        <f t="shared" ref="D417:E417" si="116">IF(D293-D292+D410-D409&gt;=0,D293-D292+D410-D409,0)</f>
        <v>59210447.840000004</v>
      </c>
      <c r="E417" s="51">
        <f t="shared" si="116"/>
        <v>0</v>
      </c>
      <c r="F417" s="52">
        <f t="shared" si="81"/>
        <v>0</v>
      </c>
    </row>
    <row r="418" spans="1:6" ht="12.75" customHeight="1" x14ac:dyDescent="0.2">
      <c r="A418" s="55" t="s">
        <v>843</v>
      </c>
      <c r="B418" s="233" t="s">
        <v>844</v>
      </c>
      <c r="C418" s="56" t="s">
        <v>845</v>
      </c>
      <c r="D418" s="62">
        <f t="shared" ref="D418:E418" si="117">D294+D411</f>
        <v>8228692.0200000005</v>
      </c>
      <c r="E418" s="62">
        <f t="shared" si="117"/>
        <v>5223446.84</v>
      </c>
      <c r="F418" s="57">
        <f t="shared" si="81"/>
        <v>63.478458390523166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6124835.21</v>
      </c>
      <c r="E420" s="51">
        <f t="shared" si="118"/>
        <v>1963421.25</v>
      </c>
      <c r="F420" s="52">
        <f t="shared" ref="F420:F647" si="119">IF(D420&lt;&gt;0,IF(E420/D420&gt;=100,"&gt;&gt;100",E420/D420*100),"-")</f>
        <v>32.05671961254285</v>
      </c>
    </row>
    <row r="421" spans="1:6" ht="24" x14ac:dyDescent="0.2">
      <c r="A421" s="53">
        <v>81</v>
      </c>
      <c r="B421" s="232" t="s">
        <v>849</v>
      </c>
      <c r="C421" s="50" t="s">
        <v>850</v>
      </c>
      <c r="D421" s="51">
        <f t="shared" ref="D421:E421" si="120">D422+D427+D430+D434+D435+D442+D447+D455</f>
        <v>509.14</v>
      </c>
      <c r="E421" s="51">
        <f t="shared" si="120"/>
        <v>5081.7700000000004</v>
      </c>
      <c r="F421" s="52">
        <f t="shared" si="119"/>
        <v>998.10857524453013</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509.14</v>
      </c>
      <c r="E442" s="51">
        <f t="shared" si="125"/>
        <v>5081.7700000000004</v>
      </c>
      <c r="F442" s="52">
        <f t="shared" si="119"/>
        <v>998.10857524453013</v>
      </c>
    </row>
    <row r="443" spans="1:6" ht="12.75" customHeight="1" x14ac:dyDescent="0.2">
      <c r="A443" s="53">
        <v>8163</v>
      </c>
      <c r="B443" s="85" t="s">
        <v>893</v>
      </c>
      <c r="C443" s="50" t="s">
        <v>894</v>
      </c>
      <c r="D443" s="242">
        <v>509.14</v>
      </c>
      <c r="E443" s="242">
        <v>5081.7700000000004</v>
      </c>
      <c r="F443" s="52">
        <f t="shared" si="119"/>
        <v>998.10857524453013</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6124326.0700000003</v>
      </c>
      <c r="E484" s="51">
        <f t="shared" si="137"/>
        <v>1958339.48</v>
      </c>
      <c r="F484" s="52">
        <f t="shared" si="119"/>
        <v>31.976407813962133</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1833751.17</v>
      </c>
      <c r="E490" s="51">
        <f t="shared" si="139"/>
        <v>0</v>
      </c>
      <c r="F490" s="52">
        <f t="shared" si="119"/>
        <v>0</v>
      </c>
    </row>
    <row r="491" spans="1:6" ht="12.75" customHeight="1" x14ac:dyDescent="0.2">
      <c r="A491" s="53">
        <v>8422</v>
      </c>
      <c r="B491" s="85" t="s">
        <v>989</v>
      </c>
      <c r="C491" s="50" t="s">
        <v>990</v>
      </c>
      <c r="D491" s="242">
        <v>1833751.17</v>
      </c>
      <c r="E491" s="242">
        <v>0</v>
      </c>
      <c r="F491" s="52">
        <f t="shared" si="119"/>
        <v>0</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4290574.9000000004</v>
      </c>
      <c r="E495" s="51">
        <f t="shared" si="140"/>
        <v>1954897.39</v>
      </c>
      <c r="F495" s="52">
        <f t="shared" si="119"/>
        <v>45.562597916656806</v>
      </c>
    </row>
    <row r="496" spans="1:6" ht="12.75" customHeight="1" x14ac:dyDescent="0.2">
      <c r="A496" s="53">
        <v>8443</v>
      </c>
      <c r="B496" s="85" t="s">
        <v>999</v>
      </c>
      <c r="C496" s="50" t="s">
        <v>1000</v>
      </c>
      <c r="D496" s="242">
        <v>4290574.9000000004</v>
      </c>
      <c r="E496" s="242">
        <v>1954897.39</v>
      </c>
      <c r="F496" s="52">
        <f t="shared" si="119"/>
        <v>45.562597916656806</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3442.09</v>
      </c>
      <c r="F507" s="52" t="str">
        <f t="shared" si="119"/>
        <v>-</v>
      </c>
    </row>
    <row r="508" spans="1:6" ht="12.75" customHeight="1" x14ac:dyDescent="0.2">
      <c r="A508" s="53">
        <v>8471</v>
      </c>
      <c r="B508" s="85" t="s">
        <v>1023</v>
      </c>
      <c r="C508" s="50" t="s">
        <v>1024</v>
      </c>
      <c r="D508" s="242">
        <v>0</v>
      </c>
      <c r="E508" s="242">
        <v>3442.09</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2641455.0300000003</v>
      </c>
      <c r="E528" s="51">
        <f t="shared" si="148"/>
        <v>5903829.5300000003</v>
      </c>
      <c r="F528" s="52">
        <f t="shared" si="119"/>
        <v>223.5067212179645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2641455.0300000003</v>
      </c>
      <c r="E593" s="51">
        <f t="shared" si="167"/>
        <v>5903829.5300000003</v>
      </c>
      <c r="F593" s="52">
        <f t="shared" si="119"/>
        <v>223.5067212179645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612611.03</v>
      </c>
      <c r="E599" s="51">
        <f t="shared" si="169"/>
        <v>612610.36</v>
      </c>
      <c r="F599" s="52">
        <f t="shared" si="119"/>
        <v>99.999890632070404</v>
      </c>
    </row>
    <row r="600" spans="1:6" ht="12.75" customHeight="1" x14ac:dyDescent="0.2">
      <c r="A600" s="53">
        <v>5422</v>
      </c>
      <c r="B600" s="85" t="s">
        <v>1198</v>
      </c>
      <c r="C600" s="50" t="s">
        <v>1199</v>
      </c>
      <c r="D600" s="242">
        <v>612611.03</v>
      </c>
      <c r="E600" s="242">
        <v>612610.36</v>
      </c>
      <c r="F600" s="52">
        <f t="shared" si="119"/>
        <v>99.999890632070404</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2028844</v>
      </c>
      <c r="E605" s="51">
        <f t="shared" si="171"/>
        <v>5291219.17</v>
      </c>
      <c r="F605" s="52">
        <f t="shared" si="119"/>
        <v>260.79970515229365</v>
      </c>
    </row>
    <row r="606" spans="1:6" ht="24" x14ac:dyDescent="0.2">
      <c r="A606" s="53">
        <v>5443</v>
      </c>
      <c r="B606" s="85" t="s">
        <v>1210</v>
      </c>
      <c r="C606" s="50" t="s">
        <v>1211</v>
      </c>
      <c r="D606" s="242">
        <v>1992897.66</v>
      </c>
      <c r="E606" s="242">
        <v>5291219.17</v>
      </c>
      <c r="F606" s="52">
        <f t="shared" si="119"/>
        <v>265.50380765663601</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35946.339999999997</v>
      </c>
      <c r="E608" s="242">
        <v>0</v>
      </c>
      <c r="F608" s="52">
        <f t="shared" si="119"/>
        <v>0</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3483380.1799999997</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3940408.2800000003</v>
      </c>
      <c r="F636" s="52" t="str">
        <f t="shared" si="119"/>
        <v>-</v>
      </c>
    </row>
    <row r="637" spans="1:6" ht="12.75" customHeight="1" x14ac:dyDescent="0.2">
      <c r="A637" s="53">
        <v>92213</v>
      </c>
      <c r="B637" s="85" t="s">
        <v>1272</v>
      </c>
      <c r="C637" s="50" t="s">
        <v>1273</v>
      </c>
      <c r="D637" s="242">
        <v>25649.77</v>
      </c>
      <c r="E637" s="242">
        <v>1525945.57</v>
      </c>
      <c r="F637" s="52">
        <f t="shared" si="119"/>
        <v>5949.1588813466951</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268339035.51000002</v>
      </c>
      <c r="E639" s="51">
        <f t="shared" si="180"/>
        <v>194325769.51000002</v>
      </c>
      <c r="F639" s="52">
        <f t="shared" si="119"/>
        <v>72.418002524555618</v>
      </c>
    </row>
    <row r="640" spans="1:6" ht="12.75" customHeight="1" x14ac:dyDescent="0.2">
      <c r="A640" s="53" t="s">
        <v>609</v>
      </c>
      <c r="B640" s="85" t="s">
        <v>1278</v>
      </c>
      <c r="C640" s="50" t="s">
        <v>1279</v>
      </c>
      <c r="D640" s="51">
        <f t="shared" ref="D640:E640" si="181">D413+D528</f>
        <v>258168904.13</v>
      </c>
      <c r="E640" s="51">
        <f t="shared" si="181"/>
        <v>190580829.81999999</v>
      </c>
      <c r="F640" s="52">
        <f t="shared" si="119"/>
        <v>73.820211021244347</v>
      </c>
    </row>
    <row r="641" spans="1:6" ht="12.75" customHeight="1" x14ac:dyDescent="0.2">
      <c r="A641" s="53" t="s">
        <v>609</v>
      </c>
      <c r="B641" s="85" t="s">
        <v>1280</v>
      </c>
      <c r="C641" s="50" t="s">
        <v>1281</v>
      </c>
      <c r="D641" s="51">
        <f t="shared" ref="D641:E641" si="182">IF(D639&gt;=D640,D639-D640,0)</f>
        <v>10170131.380000025</v>
      </c>
      <c r="E641" s="51">
        <f t="shared" si="182"/>
        <v>3744939.6900000274</v>
      </c>
      <c r="F641" s="52">
        <f t="shared" si="119"/>
        <v>36.822923422253943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2195205.0299999993</v>
      </c>
      <c r="F643" s="52" t="str">
        <f t="shared" si="119"/>
        <v>-</v>
      </c>
    </row>
    <row r="644" spans="1:6" ht="24" x14ac:dyDescent="0.2">
      <c r="A644" s="60" t="s">
        <v>1286</v>
      </c>
      <c r="B644" s="85" t="s">
        <v>1287</v>
      </c>
      <c r="C644" s="61" t="s">
        <v>1286</v>
      </c>
      <c r="D644" s="51">
        <f t="shared" ref="D644:E644" si="185">IF(D417-D416+D638-D637&gt;=0,D417-D416+D638-D637,0)</f>
        <v>59184798.07</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5940144.7200000267</v>
      </c>
      <c r="F645" s="52" t="str">
        <f t="shared" si="119"/>
        <v>-</v>
      </c>
    </row>
    <row r="646" spans="1:6" ht="24" x14ac:dyDescent="0.2">
      <c r="A646" s="53" t="s">
        <v>609</v>
      </c>
      <c r="B646" s="85" t="s">
        <v>1290</v>
      </c>
      <c r="C646" s="50" t="s">
        <v>1291</v>
      </c>
      <c r="D646" s="51">
        <f t="shared" ref="D646:E646" si="187">IF(D642+D644-D641-D643&gt;=0,D642+D644-D641-D643,0)</f>
        <v>49014666.689999975</v>
      </c>
      <c r="E646" s="51">
        <f t="shared" si="187"/>
        <v>0</v>
      </c>
      <c r="F646" s="52">
        <f t="shared" si="119"/>
        <v>0</v>
      </c>
    </row>
    <row r="647" spans="1:6" ht="24" x14ac:dyDescent="0.2">
      <c r="A647" s="55" t="s">
        <v>1292</v>
      </c>
      <c r="B647" s="233" t="s">
        <v>1293</v>
      </c>
      <c r="C647" s="56" t="s">
        <v>1292</v>
      </c>
      <c r="D647" s="243">
        <v>5426889.5999999996</v>
      </c>
      <c r="E647" s="243">
        <v>6026502.3300000001</v>
      </c>
      <c r="F647" s="57">
        <f t="shared" si="119"/>
        <v>111.04892072984127</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16917231.07</v>
      </c>
      <c r="E649" s="242">
        <v>21075019.93</v>
      </c>
      <c r="F649" s="52">
        <f t="shared" ref="F649:F724" si="188">IF(D649&lt;&gt;0,IF(E649/D649&gt;=100,"&gt;&gt;100",E649/D649*100),"-")</f>
        <v>124.57724223778661</v>
      </c>
    </row>
    <row r="650" spans="1:6" ht="12.75" customHeight="1" x14ac:dyDescent="0.2">
      <c r="A650" s="53" t="s">
        <v>1297</v>
      </c>
      <c r="B650" s="85" t="s">
        <v>1298</v>
      </c>
      <c r="C650" s="50" t="s">
        <v>1297</v>
      </c>
      <c r="D650" s="242">
        <v>277049129.18000001</v>
      </c>
      <c r="E650" s="242">
        <v>158152685.06999999</v>
      </c>
      <c r="F650" s="52">
        <f t="shared" si="188"/>
        <v>57.084707516711774</v>
      </c>
    </row>
    <row r="651" spans="1:6" ht="12.75" customHeight="1" x14ac:dyDescent="0.2">
      <c r="A651" s="53" t="s">
        <v>1299</v>
      </c>
      <c r="B651" s="85" t="s">
        <v>1300</v>
      </c>
      <c r="C651" s="50" t="s">
        <v>1299</v>
      </c>
      <c r="D651" s="242">
        <v>272275661.33999997</v>
      </c>
      <c r="E651" s="242">
        <v>151250302.24000001</v>
      </c>
      <c r="F651" s="52">
        <f t="shared" si="188"/>
        <v>55.550430580399379</v>
      </c>
    </row>
    <row r="652" spans="1:6" ht="24" x14ac:dyDescent="0.2">
      <c r="A652" s="53">
        <v>11</v>
      </c>
      <c r="B652" s="85" t="s">
        <v>1301</v>
      </c>
      <c r="C652" s="50" t="s">
        <v>1302</v>
      </c>
      <c r="D652" s="51">
        <f t="shared" ref="D652:E652" si="189">+D649+D650-D651</f>
        <v>21690698.910000026</v>
      </c>
      <c r="E652" s="51">
        <f t="shared" si="189"/>
        <v>27977402.75999999</v>
      </c>
      <c r="F652" s="52">
        <f t="shared" si="188"/>
        <v>128.98340840046245</v>
      </c>
    </row>
    <row r="653" spans="1:6" ht="24" x14ac:dyDescent="0.2">
      <c r="A653" s="53" t="s">
        <v>609</v>
      </c>
      <c r="B653" s="85" t="s">
        <v>1303</v>
      </c>
      <c r="C653" s="50" t="s">
        <v>1304</v>
      </c>
      <c r="D653" s="262">
        <v>165</v>
      </c>
      <c r="E653" s="262">
        <v>167</v>
      </c>
      <c r="F653" s="52">
        <f t="shared" si="188"/>
        <v>101.21212121212122</v>
      </c>
    </row>
    <row r="654" spans="1:6" ht="24" x14ac:dyDescent="0.2">
      <c r="A654" s="53" t="s">
        <v>609</v>
      </c>
      <c r="B654" s="85" t="s">
        <v>1305</v>
      </c>
      <c r="C654" s="50" t="s">
        <v>1306</v>
      </c>
      <c r="D654" s="262">
        <v>6254</v>
      </c>
      <c r="E654" s="262">
        <v>4401</v>
      </c>
      <c r="F654" s="52">
        <f t="shared" si="188"/>
        <v>70.370962583946266</v>
      </c>
    </row>
    <row r="655" spans="1:6" ht="12.75" customHeight="1" x14ac:dyDescent="0.2">
      <c r="A655" s="53" t="s">
        <v>609</v>
      </c>
      <c r="B655" s="85" t="s">
        <v>1307</v>
      </c>
      <c r="C655" s="50" t="s">
        <v>1308</v>
      </c>
      <c r="D655" s="262">
        <v>165</v>
      </c>
      <c r="E655" s="262">
        <v>132</v>
      </c>
      <c r="F655" s="52">
        <f t="shared" si="188"/>
        <v>80</v>
      </c>
    </row>
    <row r="656" spans="1:6" ht="12.75" customHeight="1" x14ac:dyDescent="0.2">
      <c r="A656" s="53" t="s">
        <v>609</v>
      </c>
      <c r="B656" s="85" t="s">
        <v>1309</v>
      </c>
      <c r="C656" s="50" t="s">
        <v>1310</v>
      </c>
      <c r="D656" s="262">
        <v>5635</v>
      </c>
      <c r="E656" s="262">
        <v>3902</v>
      </c>
      <c r="F656" s="52">
        <f t="shared" si="188"/>
        <v>69.245785270629995</v>
      </c>
    </row>
    <row r="657" spans="1:6" ht="24" x14ac:dyDescent="0.2">
      <c r="A657" s="53" t="s">
        <v>1311</v>
      </c>
      <c r="B657" s="85" t="s">
        <v>1312</v>
      </c>
      <c r="C657" s="50" t="s">
        <v>1313</v>
      </c>
      <c r="D657" s="242">
        <v>4054278.75</v>
      </c>
      <c r="E657" s="242">
        <v>5682807.04</v>
      </c>
      <c r="F657" s="52">
        <f t="shared" si="188"/>
        <v>140.16813816760873</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1455924.33</v>
      </c>
      <c r="E659" s="242">
        <v>1605699</v>
      </c>
      <c r="F659" s="52">
        <f t="shared" si="188"/>
        <v>110.28725648124858</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5874851.1200000001</v>
      </c>
      <c r="E661" s="242">
        <v>5601737.6399999997</v>
      </c>
      <c r="F661" s="52">
        <f t="shared" si="188"/>
        <v>95.351142106899886</v>
      </c>
    </row>
    <row r="662" spans="1:6" ht="12.75" customHeight="1" x14ac:dyDescent="0.2">
      <c r="A662" s="53">
        <v>63312</v>
      </c>
      <c r="B662" s="85" t="s">
        <v>1322</v>
      </c>
      <c r="C662" s="50" t="s">
        <v>1323</v>
      </c>
      <c r="D662" s="242">
        <v>0</v>
      </c>
      <c r="E662" s="242">
        <v>3653.1</v>
      </c>
      <c r="F662" s="52" t="str">
        <f t="shared" si="188"/>
        <v>-</v>
      </c>
    </row>
    <row r="663" spans="1:6" ht="12.75" customHeight="1" x14ac:dyDescent="0.2">
      <c r="A663" s="53">
        <v>63313</v>
      </c>
      <c r="B663" s="85" t="s">
        <v>1324</v>
      </c>
      <c r="C663" s="50" t="s">
        <v>1325</v>
      </c>
      <c r="D663" s="242">
        <v>40000</v>
      </c>
      <c r="E663" s="242">
        <v>13680.78</v>
      </c>
      <c r="F663" s="52">
        <f t="shared" si="188"/>
        <v>34.201950000000004</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3943017.04</v>
      </c>
      <c r="E665" s="242">
        <v>3921783.84</v>
      </c>
      <c r="F665" s="52">
        <f t="shared" si="188"/>
        <v>99.461498649775038</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157011.68</v>
      </c>
      <c r="E667" s="242">
        <v>215089.98</v>
      </c>
      <c r="F667" s="52">
        <f t="shared" si="188"/>
        <v>136.98979591836735</v>
      </c>
    </row>
    <row r="668" spans="1:6" ht="12.75" customHeight="1" x14ac:dyDescent="0.2">
      <c r="A668" s="53">
        <v>63324</v>
      </c>
      <c r="B668" s="85" t="s">
        <v>1334</v>
      </c>
      <c r="C668" s="50" t="s">
        <v>1335</v>
      </c>
      <c r="D668" s="242">
        <v>276305.36</v>
      </c>
      <c r="E668" s="242">
        <v>324117.02</v>
      </c>
      <c r="F668" s="52">
        <f t="shared" si="188"/>
        <v>117.30392056093304</v>
      </c>
    </row>
    <row r="669" spans="1:6" ht="12.75" customHeight="1" x14ac:dyDescent="0.2">
      <c r="A669" s="53">
        <v>63414</v>
      </c>
      <c r="B669" s="85" t="s">
        <v>1336</v>
      </c>
      <c r="C669" s="50" t="s">
        <v>1337</v>
      </c>
      <c r="D669" s="242">
        <v>6273439.3899999997</v>
      </c>
      <c r="E669" s="242">
        <v>548548.56000000006</v>
      </c>
      <c r="F669" s="52">
        <f t="shared" si="188"/>
        <v>8.7439843744150707</v>
      </c>
    </row>
    <row r="670" spans="1:6" ht="12.75" customHeight="1" x14ac:dyDescent="0.2">
      <c r="A670" s="53">
        <v>63415</v>
      </c>
      <c r="B670" s="85" t="s">
        <v>1338</v>
      </c>
      <c r="C670" s="50" t="s">
        <v>1339</v>
      </c>
      <c r="D670" s="242">
        <v>63353.61</v>
      </c>
      <c r="E670" s="242">
        <v>196453.36</v>
      </c>
      <c r="F670" s="52">
        <f t="shared" si="188"/>
        <v>310.0902379517126</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1390</v>
      </c>
      <c r="F672" s="52" t="str">
        <f t="shared" si="188"/>
        <v>-</v>
      </c>
    </row>
    <row r="673" spans="1:6" ht="12.75" customHeight="1" x14ac:dyDescent="0.2">
      <c r="A673" s="53">
        <v>63425</v>
      </c>
      <c r="B673" s="85" t="s">
        <v>1344</v>
      </c>
      <c r="C673" s="50" t="s">
        <v>1345</v>
      </c>
      <c r="D673" s="242">
        <v>0</v>
      </c>
      <c r="E673" s="242">
        <v>37491.589999999997</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76493240.859999999</v>
      </c>
      <c r="E675" s="242">
        <v>78398291.019999996</v>
      </c>
      <c r="F675" s="52">
        <f t="shared" si="188"/>
        <v>102.49048169299908</v>
      </c>
    </row>
    <row r="676" spans="1:6" ht="24" x14ac:dyDescent="0.2">
      <c r="A676" s="53">
        <v>63613</v>
      </c>
      <c r="B676" s="232" t="s">
        <v>1350</v>
      </c>
      <c r="C676" s="50" t="s">
        <v>1351</v>
      </c>
      <c r="D676" s="242">
        <v>2732792.45</v>
      </c>
      <c r="E676" s="242">
        <v>2012062.5</v>
      </c>
      <c r="F676" s="52">
        <f t="shared" si="188"/>
        <v>73.626612222234428</v>
      </c>
    </row>
    <row r="677" spans="1:6" ht="24" x14ac:dyDescent="0.2">
      <c r="A677" s="53">
        <v>63622</v>
      </c>
      <c r="B677" s="232" t="s">
        <v>1352</v>
      </c>
      <c r="C677" s="50" t="s">
        <v>1353</v>
      </c>
      <c r="D677" s="242">
        <v>3060483.5</v>
      </c>
      <c r="E677" s="242">
        <v>697839.56</v>
      </c>
      <c r="F677" s="52">
        <f t="shared" si="188"/>
        <v>22.801611575425913</v>
      </c>
    </row>
    <row r="678" spans="1:6" ht="24" x14ac:dyDescent="0.2">
      <c r="A678" s="53">
        <v>63623</v>
      </c>
      <c r="B678" s="232" t="s">
        <v>1354</v>
      </c>
      <c r="C678" s="50" t="s">
        <v>1355</v>
      </c>
      <c r="D678" s="242">
        <v>3124703.71</v>
      </c>
      <c r="E678" s="242">
        <v>72707.17</v>
      </c>
      <c r="F678" s="52">
        <f t="shared" si="188"/>
        <v>2.3268500551689106</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7939062.0499999998</v>
      </c>
      <c r="E694" s="242">
        <v>7580341.3300000001</v>
      </c>
      <c r="F694" s="52">
        <f t="shared" si="188"/>
        <v>95.481573040482786</v>
      </c>
    </row>
    <row r="695" spans="1:6" ht="12.75" customHeight="1" x14ac:dyDescent="0.2">
      <c r="A695" s="53">
        <v>63812</v>
      </c>
      <c r="B695" s="232" t="s">
        <v>1373</v>
      </c>
      <c r="C695" s="50" t="s">
        <v>1374</v>
      </c>
      <c r="D695" s="242">
        <v>0</v>
      </c>
      <c r="E695" s="242">
        <v>7968</v>
      </c>
      <c r="F695" s="52" t="str">
        <f t="shared" si="188"/>
        <v>-</v>
      </c>
    </row>
    <row r="696" spans="1:6" ht="24" x14ac:dyDescent="0.2">
      <c r="A696" s="53" t="s">
        <v>1375</v>
      </c>
      <c r="B696" s="232" t="s">
        <v>1376</v>
      </c>
      <c r="C696" s="50" t="s">
        <v>1375</v>
      </c>
      <c r="D696" s="242">
        <v>51278.06</v>
      </c>
      <c r="E696" s="242">
        <v>45791</v>
      </c>
      <c r="F696" s="52">
        <f t="shared" si="188"/>
        <v>89.299400172315416</v>
      </c>
    </row>
    <row r="697" spans="1:6" ht="24" x14ac:dyDescent="0.2">
      <c r="A697" s="53" t="s">
        <v>1377</v>
      </c>
      <c r="B697" s="232" t="s">
        <v>1378</v>
      </c>
      <c r="C697" s="50" t="s">
        <v>1377</v>
      </c>
      <c r="D697" s="242">
        <v>468374.96</v>
      </c>
      <c r="E697" s="242">
        <v>286553.87</v>
      </c>
      <c r="F697" s="52">
        <f t="shared" si="188"/>
        <v>61.180441840870394</v>
      </c>
    </row>
    <row r="698" spans="1:6" ht="12.75" customHeight="1" x14ac:dyDescent="0.2">
      <c r="A698" s="53">
        <v>63821</v>
      </c>
      <c r="B698" s="232" t="s">
        <v>1379</v>
      </c>
      <c r="C698" s="50" t="s">
        <v>1380</v>
      </c>
      <c r="D698" s="242">
        <v>7487479.1799999997</v>
      </c>
      <c r="E698" s="242">
        <v>995951.45</v>
      </c>
      <c r="F698" s="52">
        <f t="shared" si="188"/>
        <v>13.301558856554976</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11947455.630000001</v>
      </c>
      <c r="E710" s="242">
        <v>7922577.4800000004</v>
      </c>
      <c r="F710" s="52">
        <f t="shared" si="188"/>
        <v>66.311838481378814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161055.42000000001</v>
      </c>
      <c r="E712" s="242">
        <v>72561.100000000006</v>
      </c>
      <c r="F712" s="52">
        <f t="shared" si="188"/>
        <v>45.053497733885642</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306213.01</v>
      </c>
      <c r="E716" s="242">
        <v>287431.57</v>
      </c>
      <c r="F716" s="52">
        <f t="shared" si="188"/>
        <v>93.866544076621693</v>
      </c>
    </row>
    <row r="717" spans="1:6" ht="12.75" customHeight="1" x14ac:dyDescent="0.2">
      <c r="A717" s="53">
        <v>31215</v>
      </c>
      <c r="B717" s="85" t="s">
        <v>1414</v>
      </c>
      <c r="C717" s="50" t="s">
        <v>1415</v>
      </c>
      <c r="D717" s="242">
        <v>305783.64</v>
      </c>
      <c r="E717" s="242">
        <v>187715.89</v>
      </c>
      <c r="F717" s="52">
        <f t="shared" si="188"/>
        <v>61.388467349005325</v>
      </c>
    </row>
    <row r="718" spans="1:6" ht="12.75" customHeight="1" x14ac:dyDescent="0.2">
      <c r="A718" s="53">
        <v>32121</v>
      </c>
      <c r="B718" s="85" t="s">
        <v>1416</v>
      </c>
      <c r="C718" s="50" t="s">
        <v>1417</v>
      </c>
      <c r="D718" s="242">
        <v>5475385.5199999996</v>
      </c>
      <c r="E718" s="242">
        <v>4222762.17</v>
      </c>
      <c r="F718" s="52">
        <f t="shared" si="188"/>
        <v>77.122645603226857</v>
      </c>
    </row>
    <row r="719" spans="1:6" ht="12.75" customHeight="1" x14ac:dyDescent="0.2">
      <c r="A719" s="53" t="s">
        <v>1418</v>
      </c>
      <c r="B719" s="85" t="s">
        <v>1419</v>
      </c>
      <c r="C719" s="50" t="s">
        <v>1418</v>
      </c>
      <c r="D719" s="242">
        <v>252.21</v>
      </c>
      <c r="E719" s="242">
        <v>0</v>
      </c>
      <c r="F719" s="52">
        <f t="shared" si="188"/>
        <v>0</v>
      </c>
    </row>
    <row r="720" spans="1:6" ht="12.75" customHeight="1" x14ac:dyDescent="0.2">
      <c r="A720" s="53" t="s">
        <v>1420</v>
      </c>
      <c r="B720" s="85" t="s">
        <v>1421</v>
      </c>
      <c r="C720" s="50" t="s">
        <v>1420</v>
      </c>
      <c r="D720" s="242">
        <v>269675.45</v>
      </c>
      <c r="E720" s="242">
        <v>209699.58</v>
      </c>
      <c r="F720" s="52">
        <f t="shared" si="188"/>
        <v>77.759981488860035</v>
      </c>
    </row>
    <row r="721" spans="1:6" ht="12.75" customHeight="1" x14ac:dyDescent="0.2">
      <c r="A721" s="53" t="s">
        <v>1422</v>
      </c>
      <c r="B721" s="85" t="s">
        <v>1423</v>
      </c>
      <c r="C721" s="50" t="s">
        <v>1422</v>
      </c>
      <c r="D721" s="242">
        <v>92270.24</v>
      </c>
      <c r="E721" s="242">
        <v>95134.22</v>
      </c>
      <c r="F721" s="52">
        <f t="shared" si="188"/>
        <v>103.1039043574613</v>
      </c>
    </row>
    <row r="722" spans="1:6" ht="12.75" customHeight="1" x14ac:dyDescent="0.2">
      <c r="A722" s="53" t="s">
        <v>1424</v>
      </c>
      <c r="B722" s="85" t="s">
        <v>1425</v>
      </c>
      <c r="C722" s="50" t="s">
        <v>1424</v>
      </c>
      <c r="D722" s="242">
        <v>1804843.19</v>
      </c>
      <c r="E722" s="242">
        <v>1002585.61</v>
      </c>
      <c r="F722" s="52">
        <f t="shared" si="188"/>
        <v>55.549735043740831</v>
      </c>
    </row>
    <row r="723" spans="1:6" ht="12.75" customHeight="1" x14ac:dyDescent="0.2">
      <c r="A723" s="53" t="s">
        <v>1426</v>
      </c>
      <c r="B723" s="85" t="s">
        <v>1427</v>
      </c>
      <c r="C723" s="50" t="s">
        <v>1426</v>
      </c>
      <c r="D723" s="242">
        <v>81434.8</v>
      </c>
      <c r="E723" s="242">
        <v>108159.3</v>
      </c>
      <c r="F723" s="52">
        <f t="shared" si="188"/>
        <v>132.81705118696183</v>
      </c>
    </row>
    <row r="724" spans="1:6" ht="12.75" customHeight="1" x14ac:dyDescent="0.2">
      <c r="A724" s="53" t="s">
        <v>1428</v>
      </c>
      <c r="B724" s="85" t="s">
        <v>1429</v>
      </c>
      <c r="C724" s="50" t="s">
        <v>1428</v>
      </c>
      <c r="D724" s="242">
        <v>950180.08</v>
      </c>
      <c r="E724" s="242">
        <v>238635.73</v>
      </c>
      <c r="F724" s="52">
        <f t="shared" si="188"/>
        <v>25.114789819630822</v>
      </c>
    </row>
    <row r="725" spans="1:6" ht="12.75" customHeight="1" x14ac:dyDescent="0.2">
      <c r="A725" s="53">
        <v>32911</v>
      </c>
      <c r="B725" s="85" t="s">
        <v>1430</v>
      </c>
      <c r="C725" s="50" t="s">
        <v>1431</v>
      </c>
      <c r="D725" s="242">
        <v>159261.04</v>
      </c>
      <c r="E725" s="242">
        <v>165790.82</v>
      </c>
      <c r="F725" s="52">
        <f t="shared" ref="F725:F979" si="190">IF(D725&lt;&gt;0,IF(E725/D725&gt;=100,"&gt;&gt;100",E725/D725*100),"-")</f>
        <v>104.10004857434059</v>
      </c>
    </row>
    <row r="726" spans="1:6" ht="12.75" customHeight="1" x14ac:dyDescent="0.2">
      <c r="A726" s="53" t="s">
        <v>1432</v>
      </c>
      <c r="B726" s="85" t="s">
        <v>1433</v>
      </c>
      <c r="C726" s="50" t="s">
        <v>1432</v>
      </c>
      <c r="D726" s="242">
        <v>96182.09</v>
      </c>
      <c r="E726" s="242">
        <v>47123.73</v>
      </c>
      <c r="F726" s="52">
        <f t="shared" si="190"/>
        <v>48.994287813874706</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28371.599999999999</v>
      </c>
      <c r="E739" s="242">
        <v>24247.05</v>
      </c>
      <c r="F739" s="52">
        <f t="shared" si="190"/>
        <v>85.462399018737045</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160783.37</v>
      </c>
      <c r="E742" s="242">
        <v>261358.66</v>
      </c>
      <c r="F742" s="52">
        <f t="shared" si="190"/>
        <v>162.55329142559955</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3788.8</v>
      </c>
      <c r="E744" s="242">
        <v>1.74</v>
      </c>
      <c r="F744" s="52">
        <f t="shared" si="190"/>
        <v>4.5924831081081079E-2</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31947.1</v>
      </c>
      <c r="E757" s="242">
        <v>0</v>
      </c>
      <c r="F757" s="52">
        <f t="shared" si="190"/>
        <v>0</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643060.28</v>
      </c>
      <c r="E759" s="242">
        <v>638349.92000000004</v>
      </c>
      <c r="F759" s="52">
        <f t="shared" si="190"/>
        <v>99.26750879404338</v>
      </c>
    </row>
    <row r="760" spans="1:6" ht="12.75" customHeight="1" x14ac:dyDescent="0.2">
      <c r="A760" s="53">
        <v>35232</v>
      </c>
      <c r="B760" s="85" t="s">
        <v>1500</v>
      </c>
      <c r="C760" s="50" t="s">
        <v>1501</v>
      </c>
      <c r="D760" s="242">
        <v>139475.48000000001</v>
      </c>
      <c r="E760" s="242">
        <v>148048.60999999999</v>
      </c>
      <c r="F760" s="52">
        <f t="shared" si="190"/>
        <v>106.14669331125441</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46.45</v>
      </c>
      <c r="E762" s="242">
        <v>46.45</v>
      </c>
      <c r="F762" s="52">
        <f t="shared" si="190"/>
        <v>100</v>
      </c>
    </row>
    <row r="763" spans="1:6" ht="12.75" customHeight="1" x14ac:dyDescent="0.2">
      <c r="A763" s="53">
        <v>36315</v>
      </c>
      <c r="B763" s="85" t="s">
        <v>1506</v>
      </c>
      <c r="C763" s="50" t="s">
        <v>1507</v>
      </c>
      <c r="D763" s="242">
        <v>13575.69</v>
      </c>
      <c r="E763" s="242">
        <v>3000</v>
      </c>
      <c r="F763" s="52">
        <f t="shared" si="190"/>
        <v>22.098324284069538</v>
      </c>
    </row>
    <row r="764" spans="1:6" ht="12.75" customHeight="1" x14ac:dyDescent="0.2">
      <c r="A764" s="53">
        <v>36316</v>
      </c>
      <c r="B764" s="85" t="s">
        <v>1508</v>
      </c>
      <c r="C764" s="50" t="s">
        <v>1509</v>
      </c>
      <c r="D764" s="242">
        <v>1272.9000000000001</v>
      </c>
      <c r="E764" s="242">
        <v>5092.8999999999996</v>
      </c>
      <c r="F764" s="52">
        <f t="shared" si="190"/>
        <v>400.10212899677902</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105297.87</v>
      </c>
      <c r="E770" s="242">
        <v>214967.89</v>
      </c>
      <c r="F770" s="52">
        <f t="shared" si="190"/>
        <v>204.15217325858541</v>
      </c>
    </row>
    <row r="771" spans="1:6" ht="12.75" customHeight="1" x14ac:dyDescent="0.2">
      <c r="A771" s="53">
        <v>36326</v>
      </c>
      <c r="B771" s="85" t="s">
        <v>1522</v>
      </c>
      <c r="C771" s="50" t="s">
        <v>1523</v>
      </c>
      <c r="D771" s="242">
        <v>1787607.29</v>
      </c>
      <c r="E771" s="242">
        <v>20000</v>
      </c>
      <c r="F771" s="52">
        <f t="shared" si="190"/>
        <v>1.1188139650068218</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71450.7</v>
      </c>
      <c r="E791" s="242">
        <v>41350.21</v>
      </c>
      <c r="F791" s="52">
        <f t="shared" si="190"/>
        <v>57.872365141279239</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8219.99</v>
      </c>
      <c r="E816" s="242">
        <v>4369.7</v>
      </c>
      <c r="F816" s="52">
        <f t="shared" si="190"/>
        <v>53.15943206743561</v>
      </c>
    </row>
    <row r="817" spans="1:6" ht="12.75" customHeight="1" x14ac:dyDescent="0.2">
      <c r="A817" s="53" t="s">
        <v>1614</v>
      </c>
      <c r="B817" s="85" t="s">
        <v>1615</v>
      </c>
      <c r="C817" s="50" t="s">
        <v>1614</v>
      </c>
      <c r="D817" s="242">
        <v>0</v>
      </c>
      <c r="E817" s="242">
        <v>321.02</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267079.40999999997</v>
      </c>
      <c r="E819" s="242">
        <v>241439.54</v>
      </c>
      <c r="F819" s="52">
        <f t="shared" si="190"/>
        <v>90.399907652933649</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232294.51</v>
      </c>
      <c r="E823" s="242">
        <v>252714.22</v>
      </c>
      <c r="F823" s="52">
        <f t="shared" si="190"/>
        <v>108.79044020454896</v>
      </c>
    </row>
    <row r="824" spans="1:6" ht="12.75" customHeight="1" x14ac:dyDescent="0.2">
      <c r="A824" s="53">
        <v>37221</v>
      </c>
      <c r="B824" s="85" t="s">
        <v>1628</v>
      </c>
      <c r="C824" s="50" t="s">
        <v>1629</v>
      </c>
      <c r="D824" s="242">
        <v>4019472.72</v>
      </c>
      <c r="E824" s="242">
        <v>3975480.54</v>
      </c>
      <c r="F824" s="52">
        <f t="shared" si="190"/>
        <v>98.905523608081609</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110138.41</v>
      </c>
      <c r="E826" s="242">
        <v>99312.79</v>
      </c>
      <c r="F826" s="52">
        <f t="shared" si="190"/>
        <v>90.170894967523125</v>
      </c>
    </row>
    <row r="827" spans="1:6" ht="12.75" customHeight="1" x14ac:dyDescent="0.2">
      <c r="A827" s="53" t="s">
        <v>1633</v>
      </c>
      <c r="B827" s="85" t="s">
        <v>1634</v>
      </c>
      <c r="C827" s="50" t="s">
        <v>1633</v>
      </c>
      <c r="D827" s="242">
        <v>6604.49</v>
      </c>
      <c r="E827" s="242">
        <v>7596.96</v>
      </c>
      <c r="F827" s="52">
        <f t="shared" si="190"/>
        <v>115.0272011919164</v>
      </c>
    </row>
    <row r="828" spans="1:6" ht="12.75" customHeight="1" x14ac:dyDescent="0.2">
      <c r="A828" s="53" t="s">
        <v>1635</v>
      </c>
      <c r="B828" s="85" t="s">
        <v>1636</v>
      </c>
      <c r="C828" s="50" t="s">
        <v>1635</v>
      </c>
      <c r="D828" s="242">
        <v>713471.71</v>
      </c>
      <c r="E828" s="242">
        <v>880434.49</v>
      </c>
      <c r="F828" s="52">
        <f t="shared" si="190"/>
        <v>123.40145764153705</v>
      </c>
    </row>
    <row r="829" spans="1:6" ht="12.75" customHeight="1" x14ac:dyDescent="0.2">
      <c r="A829" s="53">
        <v>38117</v>
      </c>
      <c r="B829" s="85" t="s">
        <v>1637</v>
      </c>
      <c r="C829" s="50" t="s">
        <v>1638</v>
      </c>
      <c r="D829" s="242">
        <v>0</v>
      </c>
      <c r="E829" s="242">
        <v>3000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509.14</v>
      </c>
      <c r="E856" s="242">
        <v>5081.7700000000004</v>
      </c>
      <c r="F856" s="52">
        <f t="shared" si="190"/>
        <v>998.10857524453013</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1833751.17</v>
      </c>
      <c r="E878" s="242">
        <v>0</v>
      </c>
      <c r="F878" s="52">
        <f t="shared" si="190"/>
        <v>0</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2479922.75</v>
      </c>
      <c r="E885" s="242">
        <v>498586.14</v>
      </c>
      <c r="F885" s="52">
        <f t="shared" si="190"/>
        <v>20.104906090320757</v>
      </c>
    </row>
    <row r="886" spans="1:6" ht="24" x14ac:dyDescent="0.2">
      <c r="A886" s="53">
        <v>84432</v>
      </c>
      <c r="B886" s="85" t="s">
        <v>1751</v>
      </c>
      <c r="C886" s="50" t="s">
        <v>1752</v>
      </c>
      <c r="D886" s="242">
        <v>1810652.15</v>
      </c>
      <c r="E886" s="242">
        <v>1456311.25</v>
      </c>
      <c r="F886" s="52">
        <f t="shared" si="190"/>
        <v>80.430205768678434</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3442.09</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612611.03</v>
      </c>
      <c r="E947" s="242">
        <v>612610.36</v>
      </c>
      <c r="F947" s="52">
        <f t="shared" si="190"/>
        <v>99.999890632070404</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1498197.12</v>
      </c>
      <c r="E953" s="242">
        <v>4567437.79</v>
      </c>
      <c r="F953" s="52">
        <f t="shared" si="190"/>
        <v>304.86227272950572</v>
      </c>
    </row>
    <row r="954" spans="1:6" ht="24" x14ac:dyDescent="0.2">
      <c r="A954" s="53">
        <v>54432</v>
      </c>
      <c r="B954" s="85" t="s">
        <v>1887</v>
      </c>
      <c r="C954" s="50" t="s">
        <v>1888</v>
      </c>
      <c r="D954" s="242">
        <v>494700.54</v>
      </c>
      <c r="E954" s="242">
        <v>703665.58</v>
      </c>
      <c r="F954" s="52">
        <f t="shared" si="190"/>
        <v>142.24071394787643</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35946.339999999997</v>
      </c>
      <c r="E958" s="242">
        <v>0</v>
      </c>
      <c r="F958" s="52">
        <f t="shared" si="190"/>
        <v>0</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94308.800000000003</v>
      </c>
      <c r="E987" s="245">
        <v>0</v>
      </c>
      <c r="F987" s="52">
        <f t="shared" si="192"/>
        <v>0</v>
      </c>
    </row>
    <row r="988" spans="1:6" ht="24" x14ac:dyDescent="0.2">
      <c r="A988" s="53">
        <v>26454</v>
      </c>
      <c r="B988" s="85" t="s">
        <v>1956</v>
      </c>
      <c r="C988" s="50" t="s">
        <v>1957</v>
      </c>
      <c r="D988" s="245">
        <v>3009668.66</v>
      </c>
      <c r="E988" s="245">
        <v>1170000</v>
      </c>
      <c r="F988" s="52">
        <f t="shared" si="192"/>
        <v>38.874711211565725</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34" sqref="E23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258498295.29999995</v>
      </c>
      <c r="E6" s="229">
        <f t="shared" si="0"/>
        <v>214682146.82999998</v>
      </c>
      <c r="F6" s="230">
        <f t="shared" ref="F6:F260" si="1">IF(D6&gt;0,IF(E6/D6&gt;=100,"&gt;&gt;100",E6/D6*100),"-")</f>
        <v>83.04973407304324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217656426.91999996</v>
      </c>
      <c r="E7" s="104">
        <f t="shared" si="2"/>
        <v>170818830.93999997</v>
      </c>
      <c r="F7" s="93">
        <f t="shared" si="1"/>
        <v>78.480949704639215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9169448.709999999</v>
      </c>
      <c r="E8" s="104">
        <f>E9+E10-E11</f>
        <v>7955932.2299999995</v>
      </c>
      <c r="F8" s="93">
        <f t="shared" si="1"/>
        <v>86.765654965967968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8236583.3099999996</v>
      </c>
      <c r="E9" s="247">
        <v>7126524.6100000003</v>
      </c>
      <c r="F9" s="93">
        <f t="shared" si="1"/>
        <v>86.522825567097925</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1658734.65</v>
      </c>
      <c r="E10" s="247">
        <v>1292682.06</v>
      </c>
      <c r="F10" s="93">
        <f t="shared" si="1"/>
        <v>77.931817485093234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725869.25</v>
      </c>
      <c r="E11" s="247">
        <v>463274.44</v>
      </c>
      <c r="F11" s="93">
        <f t="shared" si="1"/>
        <v>63.823400701985932</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195144615.51999995</v>
      </c>
      <c r="E12" s="104">
        <f t="shared" si="3"/>
        <v>150371286.98999998</v>
      </c>
      <c r="F12" s="93">
        <f t="shared" si="1"/>
        <v>77.056334139328968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166487176.75999999</v>
      </c>
      <c r="E13" s="104">
        <f t="shared" si="4"/>
        <v>130791907.84</v>
      </c>
      <c r="F13" s="93">
        <f t="shared" si="1"/>
        <v>78.559748795874768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1226154.3</v>
      </c>
      <c r="E14" s="247">
        <v>759973.31</v>
      </c>
      <c r="F14" s="93">
        <f t="shared" si="1"/>
        <v>61.980234461519245</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236393707.03999999</v>
      </c>
      <c r="E15" s="247">
        <v>186611556.47</v>
      </c>
      <c r="F15" s="93">
        <f t="shared" si="1"/>
        <v>78.94100008272369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1440321.81</v>
      </c>
      <c r="E16" s="247">
        <v>757699.78</v>
      </c>
      <c r="F16" s="93">
        <f t="shared" si="1"/>
        <v>52.606283869297229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7078138.6900000004</v>
      </c>
      <c r="E17" s="247">
        <v>4017964.49</v>
      </c>
      <c r="F17" s="93">
        <f t="shared" si="1"/>
        <v>56.765834437188744</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79651145.079999998</v>
      </c>
      <c r="E18" s="247">
        <v>61355286.210000001</v>
      </c>
      <c r="F18" s="93">
        <f t="shared" si="1"/>
        <v>77.030011493715492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25086890.75999999</v>
      </c>
      <c r="E19" s="104">
        <f t="shared" si="5"/>
        <v>16491531.649999999</v>
      </c>
      <c r="F19" s="93">
        <f t="shared" si="1"/>
        <v>65.737646836231548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23003629.98</v>
      </c>
      <c r="E20" s="247">
        <v>21401765.91</v>
      </c>
      <c r="F20" s="93">
        <f t="shared" si="1"/>
        <v>93.036472628916798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1232127.77</v>
      </c>
      <c r="E21" s="247">
        <v>1238406.3400000001</v>
      </c>
      <c r="F21" s="93">
        <f t="shared" si="1"/>
        <v>100.50957134096572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7862860.9199999999</v>
      </c>
      <c r="E22" s="247">
        <v>3325146.04</v>
      </c>
      <c r="F22" s="93">
        <f t="shared" si="1"/>
        <v>42.289264350869374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40095989.340000004</v>
      </c>
      <c r="E23" s="247">
        <v>12721053.359999999</v>
      </c>
      <c r="F23" s="93">
        <f t="shared" si="1"/>
        <v>31.726498259289489</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954566.1</v>
      </c>
      <c r="E24" s="247">
        <v>576911.79</v>
      </c>
      <c r="F24" s="93">
        <f t="shared" si="1"/>
        <v>60.437070832496573</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1695327.05</v>
      </c>
      <c r="E25" s="247">
        <v>1750723.06</v>
      </c>
      <c r="F25" s="93">
        <f t="shared" si="1"/>
        <v>103.26757070265586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12205338.16</v>
      </c>
      <c r="E26" s="247">
        <v>12021214.789999999</v>
      </c>
      <c r="F26" s="93">
        <f t="shared" si="1"/>
        <v>98.49145212048758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61962948.560000002</v>
      </c>
      <c r="E28" s="247">
        <v>36543689.640000001</v>
      </c>
      <c r="F28" s="93">
        <f t="shared" si="1"/>
        <v>58.976679595248747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1376467.23</v>
      </c>
      <c r="E29" s="104">
        <f t="shared" si="6"/>
        <v>1242662.4099999997</v>
      </c>
      <c r="F29" s="93">
        <f t="shared" si="1"/>
        <v>90.279113292075948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4608704.16</v>
      </c>
      <c r="E30" s="247">
        <v>4204545.47</v>
      </c>
      <c r="F30" s="93">
        <f t="shared" si="1"/>
        <v>91.23053517932901</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14780.34</v>
      </c>
      <c r="E32" s="247">
        <v>14780.34</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3247017.27</v>
      </c>
      <c r="E34" s="247">
        <v>2976663.4</v>
      </c>
      <c r="F34" s="93">
        <f t="shared" si="1"/>
        <v>91.673777885388333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1462049.1700000004</v>
      </c>
      <c r="E35" s="104">
        <f t="shared" si="7"/>
        <v>1409031.5100000002</v>
      </c>
      <c r="F35" s="93">
        <f t="shared" si="1"/>
        <v>96.373743025345718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3644888.97</v>
      </c>
      <c r="E36" s="247">
        <v>3772632.13</v>
      </c>
      <c r="F36" s="93">
        <f t="shared" si="1"/>
        <v>103.50472020002299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43047.1</v>
      </c>
      <c r="E37" s="247">
        <v>72916.710000000006</v>
      </c>
      <c r="F37" s="93">
        <f t="shared" si="1"/>
        <v>169.38820501264894</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73160.72</v>
      </c>
      <c r="E39" s="247">
        <v>73160.72</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2299047.62</v>
      </c>
      <c r="E40" s="247">
        <v>2509678.0499999998</v>
      </c>
      <c r="F40" s="93">
        <f t="shared" si="1"/>
        <v>109.16163841791149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89405.319999999978</v>
      </c>
      <c r="E41" s="104">
        <f t="shared" si="8"/>
        <v>48511.289999999979</v>
      </c>
      <c r="F41" s="93">
        <f t="shared" si="1"/>
        <v>54.259959027046698</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261399.36</v>
      </c>
      <c r="E42" s="247">
        <v>183891.46</v>
      </c>
      <c r="F42" s="93">
        <f t="shared" si="1"/>
        <v>70.348856248156082</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12080.55</v>
      </c>
      <c r="E43" s="247">
        <v>10647.05</v>
      </c>
      <c r="F43" s="93">
        <f t="shared" si="1"/>
        <v>88.133818410585604</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184074.59</v>
      </c>
      <c r="E44" s="247">
        <v>146027.22</v>
      </c>
      <c r="F44" s="93">
        <f t="shared" si="1"/>
        <v>79.330460548628693</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642626.2799999998</v>
      </c>
      <c r="E45" s="104">
        <f t="shared" si="9"/>
        <v>387642.29000000004</v>
      </c>
      <c r="F45" s="93">
        <f t="shared" si="1"/>
        <v>60.321574461598445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1637440.43</v>
      </c>
      <c r="E47" s="247">
        <v>903802.6</v>
      </c>
      <c r="F47" s="93">
        <f t="shared" si="1"/>
        <v>55.196059865212931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64174.91</v>
      </c>
      <c r="E48" s="247">
        <v>8990.84</v>
      </c>
      <c r="F48" s="93">
        <f t="shared" si="1"/>
        <v>14.009898884158932</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50085.29</v>
      </c>
      <c r="E49" s="247">
        <v>46772.79</v>
      </c>
      <c r="F49" s="93">
        <f t="shared" si="1"/>
        <v>93.386281680709047</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1109074.3500000001</v>
      </c>
      <c r="E50" s="247">
        <v>571923.93999999994</v>
      </c>
      <c r="F50" s="93">
        <f t="shared" si="1"/>
        <v>51.56768254535865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4156.83</v>
      </c>
      <c r="E51" s="247">
        <v>0</v>
      </c>
      <c r="F51" s="93">
        <f t="shared" si="1"/>
        <v>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52928.94000000041</v>
      </c>
      <c r="E52" s="104">
        <f t="shared" si="10"/>
        <v>43294.439999999478</v>
      </c>
      <c r="F52" s="93">
        <f t="shared" si="1"/>
        <v>81.797292747595435</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34318.71</v>
      </c>
      <c r="E53" s="247">
        <v>7809.05</v>
      </c>
      <c r="F53" s="93">
        <f t="shared" si="1"/>
        <v>22.754497473826959</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6368060.8200000003</v>
      </c>
      <c r="E54" s="247">
        <v>4198338.55</v>
      </c>
      <c r="F54" s="93">
        <f t="shared" si="1"/>
        <v>65.928053589161536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6349450.5899999999</v>
      </c>
      <c r="E55" s="247">
        <v>4162853.16</v>
      </c>
      <c r="F55" s="93">
        <f t="shared" si="1"/>
        <v>65.562415219928511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9352372.2199999988</v>
      </c>
      <c r="E56" s="104">
        <f t="shared" si="11"/>
        <v>12248474.810000001</v>
      </c>
      <c r="F56" s="93">
        <f t="shared" si="1"/>
        <v>130.96650263562759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4320559.54</v>
      </c>
      <c r="E57" s="247">
        <v>1618404.05</v>
      </c>
      <c r="F57" s="93">
        <f t="shared" si="1"/>
        <v>37.458205008326303</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55415.77</v>
      </c>
      <c r="E58" s="247">
        <v>11984.13</v>
      </c>
      <c r="F58" s="93">
        <f t="shared" si="1"/>
        <v>21.625847660332067</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4976396.91</v>
      </c>
      <c r="E62" s="247">
        <v>10618086.630000001</v>
      </c>
      <c r="F62" s="93">
        <f t="shared" si="1"/>
        <v>213.36896598145344</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3932904.7</v>
      </c>
      <c r="E63" s="104">
        <f t="shared" si="12"/>
        <v>199842.47000000003</v>
      </c>
      <c r="F63" s="93">
        <f t="shared" si="1"/>
        <v>5.0812944946263263</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3916272.06</v>
      </c>
      <c r="E64" s="247">
        <v>171475.45</v>
      </c>
      <c r="F64" s="93">
        <f t="shared" si="1"/>
        <v>4.3785377362164164</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6332.12</v>
      </c>
      <c r="E65" s="247">
        <v>5443.79</v>
      </c>
      <c r="F65" s="93">
        <f t="shared" si="1"/>
        <v>85.971049190476492</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10300.52</v>
      </c>
      <c r="E67" s="247">
        <v>22923.23</v>
      </c>
      <c r="F67" s="93">
        <f t="shared" si="1"/>
        <v>222.54439581691022</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40841868.380000003</v>
      </c>
      <c r="E68" s="104">
        <f t="shared" si="13"/>
        <v>43863315.890000001</v>
      </c>
      <c r="F68" s="93">
        <f t="shared" si="1"/>
        <v>107.39791696571741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21690698.91</v>
      </c>
      <c r="E69" s="104">
        <f t="shared" si="14"/>
        <v>27977402.760000002</v>
      </c>
      <c r="F69" s="93">
        <f t="shared" si="1"/>
        <v>128.98340840046265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21673321.960000001</v>
      </c>
      <c r="E70" s="104">
        <f t="shared" si="15"/>
        <v>27969216.960000001</v>
      </c>
      <c r="F70" s="93">
        <f t="shared" si="1"/>
        <v>129.04905400113384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69591.820000000007</v>
      </c>
      <c r="E71" s="247">
        <v>0</v>
      </c>
      <c r="F71" s="93">
        <f t="shared" si="1"/>
        <v>0</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21599482.539999999</v>
      </c>
      <c r="E72" s="247">
        <v>27964904.75</v>
      </c>
      <c r="F72" s="93">
        <f t="shared" si="1"/>
        <v>129.47025327209531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4247.6000000000004</v>
      </c>
      <c r="E74" s="247">
        <v>4312.21</v>
      </c>
      <c r="F74" s="93">
        <f t="shared" si="1"/>
        <v>101.52109426499669</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9756.25</v>
      </c>
      <c r="E75" s="247">
        <v>0</v>
      </c>
      <c r="F75" s="93">
        <f t="shared" si="1"/>
        <v>0</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7620.7</v>
      </c>
      <c r="E76" s="247">
        <v>8185.8</v>
      </c>
      <c r="F76" s="93">
        <f t="shared" si="1"/>
        <v>107.41532930045796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1486562.87</v>
      </c>
      <c r="E78" s="104">
        <f>E79+SUM(E82:E84)-E85+E86</f>
        <v>542593.34000000008</v>
      </c>
      <c r="F78" s="93">
        <f t="shared" si="1"/>
        <v>36.499858226648705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300</v>
      </c>
      <c r="E82" s="247">
        <v>15743.6</v>
      </c>
      <c r="F82" s="93">
        <f t="shared" si="1"/>
        <v>5247.8666666666668</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17294.61</v>
      </c>
      <c r="E83" s="247">
        <v>15365.16</v>
      </c>
      <c r="F83" s="93">
        <f t="shared" si="1"/>
        <v>88.843633941441865</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37758.58</v>
      </c>
      <c r="E84" s="247">
        <v>14747.43</v>
      </c>
      <c r="F84" s="93">
        <f t="shared" si="1"/>
        <v>39.05716263694238</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11001.83</v>
      </c>
      <c r="E85" s="247">
        <v>0</v>
      </c>
      <c r="F85" s="93">
        <f t="shared" si="1"/>
        <v>0</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1442211.51</v>
      </c>
      <c r="E86" s="247">
        <v>496737.15</v>
      </c>
      <c r="F86" s="93">
        <f t="shared" si="1"/>
        <v>34.442739262287539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658349.40999999992</v>
      </c>
      <c r="E87" s="104">
        <f t="shared" si="17"/>
        <v>650785.40999999992</v>
      </c>
      <c r="F87" s="93">
        <f t="shared" si="1"/>
        <v>98.851066031941912</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1781689.71</v>
      </c>
      <c r="E88" s="104">
        <f t="shared" si="18"/>
        <v>1768704.98</v>
      </c>
      <c r="F88" s="93">
        <f t="shared" si="1"/>
        <v>99.271212606374661</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724710.81</v>
      </c>
      <c r="E93" s="247">
        <v>717146.81</v>
      </c>
      <c r="F93" s="93">
        <f t="shared" si="1"/>
        <v>98.956273330599274</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1056978.8999999999</v>
      </c>
      <c r="E97" s="247">
        <v>1051558.17</v>
      </c>
      <c r="F97" s="93">
        <f t="shared" si="1"/>
        <v>99.487148702779223</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1123340.3</v>
      </c>
      <c r="E117" s="247">
        <v>1117919.57</v>
      </c>
      <c r="F117" s="93">
        <f t="shared" si="1"/>
        <v>99.517445425931925</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61407.7</v>
      </c>
      <c r="E118" s="104">
        <f t="shared" si="20"/>
        <v>61407.7</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64725.77</v>
      </c>
      <c r="E119" s="104">
        <f t="shared" si="21"/>
        <v>61407.7</v>
      </c>
      <c r="F119" s="93">
        <f t="shared" si="1"/>
        <v>94.873649243570227</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50738.239999999998</v>
      </c>
      <c r="E123" s="247">
        <v>50738.239999999998</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13987.53</v>
      </c>
      <c r="E125" s="247">
        <v>10669.46</v>
      </c>
      <c r="F125" s="93">
        <f t="shared" si="1"/>
        <v>76.278370805996474</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3318.07</v>
      </c>
      <c r="E133" s="247">
        <v>0</v>
      </c>
      <c r="F133" s="93">
        <f t="shared" si="1"/>
        <v>0</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3223791.9</v>
      </c>
      <c r="E134" s="104">
        <f t="shared" si="23"/>
        <v>3223791.9</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3227003.79</v>
      </c>
      <c r="E135" s="104">
        <f t="shared" si="24"/>
        <v>3227003.79</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2229.7399999999998</v>
      </c>
      <c r="E136" s="247">
        <v>2229.7399999999998</v>
      </c>
      <c r="F136" s="93">
        <f t="shared" si="1"/>
        <v>100</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2552710.88</v>
      </c>
      <c r="E139" s="247">
        <v>2552710.88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13803.17</v>
      </c>
      <c r="E140" s="247">
        <v>13803.17</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658260</v>
      </c>
      <c r="E141" s="247">
        <v>658260</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3211.89</v>
      </c>
      <c r="E145" s="247">
        <v>3211.89</v>
      </c>
      <c r="F145" s="93">
        <f t="shared" si="1"/>
        <v>100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8216844.6600000001</v>
      </c>
      <c r="E146" s="104">
        <f t="shared" si="26"/>
        <v>5336705.8599999994</v>
      </c>
      <c r="F146" s="93">
        <f t="shared" si="1"/>
        <v>64.94836011661927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51024.23</v>
      </c>
      <c r="E147" s="247">
        <v>41357.589999999997</v>
      </c>
      <c r="F147" s="93">
        <f t="shared" si="1"/>
        <v>81.054804746686031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2351123.59</v>
      </c>
      <c r="E149" s="104">
        <f t="shared" si="27"/>
        <v>1272929.6599999999</v>
      </c>
      <c r="F149" s="93">
        <f t="shared" si="1"/>
        <v>54.141333335862619</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519459.4</v>
      </c>
      <c r="E150" s="247">
        <v>0</v>
      </c>
      <c r="F150" s="93">
        <f t="shared" si="1"/>
        <v>0</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12500.16</v>
      </c>
      <c r="E151" s="247">
        <v>0</v>
      </c>
      <c r="F151" s="93">
        <f t="shared" si="1"/>
        <v>0</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424408.49</v>
      </c>
      <c r="E152" s="247">
        <v>837268.19</v>
      </c>
      <c r="F152" s="93">
        <f t="shared" si="1"/>
        <v>197.27885038303546</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78643.77</v>
      </c>
      <c r="E153" s="247">
        <v>0</v>
      </c>
      <c r="F153" s="93">
        <f t="shared" si="1"/>
        <v>0</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8323.5400000000009</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38023.58</v>
      </c>
      <c r="E155" s="247">
        <v>38161.19</v>
      </c>
      <c r="F155" s="93">
        <f t="shared" si="1"/>
        <v>100.36190700612619</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1278088.19</v>
      </c>
      <c r="E157" s="247">
        <v>389176.74</v>
      </c>
      <c r="F157" s="93">
        <f t="shared" si="1"/>
        <v>30.449912849910614</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208909.1</v>
      </c>
      <c r="E158" s="247">
        <v>206447.52</v>
      </c>
      <c r="F158" s="93">
        <f t="shared" si="1"/>
        <v>98.821698049534461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1333507.1399999999</v>
      </c>
      <c r="E159" s="247">
        <v>650409.03</v>
      </c>
      <c r="F159" s="93">
        <f t="shared" si="1"/>
        <v>48.774319273611091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2374426.06</v>
      </c>
      <c r="E160" s="247">
        <v>1937552.55</v>
      </c>
      <c r="F160" s="93">
        <f t="shared" si="1"/>
        <v>81.600879582664291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3327036.62</v>
      </c>
      <c r="E161" s="247">
        <v>2132295.7400000002</v>
      </c>
      <c r="F161" s="93">
        <f t="shared" si="1"/>
        <v>64.089938992015078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133.41</v>
      </c>
      <c r="E162" s="247">
        <v>102</v>
      </c>
      <c r="F162" s="93">
        <f t="shared" si="1"/>
        <v>76.456037778277491</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1429315.49</v>
      </c>
      <c r="E163" s="247">
        <v>904388.23</v>
      </c>
      <c r="F163" s="93">
        <f t="shared" si="1"/>
        <v>63.274220165346421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77323.33</v>
      </c>
      <c r="E164" s="104">
        <f t="shared" si="28"/>
        <v>44126.59</v>
      </c>
      <c r="F164" s="93">
        <f t="shared" si="1"/>
        <v>57.067627584068092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77323.33</v>
      </c>
      <c r="E166" s="247">
        <v>44126.59</v>
      </c>
      <c r="F166" s="93">
        <f t="shared" si="1"/>
        <v>57.067627584068092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5426889.5999999996</v>
      </c>
      <c r="E170" s="104">
        <f t="shared" si="29"/>
        <v>6026502.3300000001</v>
      </c>
      <c r="F170" s="93">
        <f t="shared" si="1"/>
        <v>111.04892072984127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9382.67</v>
      </c>
      <c r="E171" s="247">
        <v>76187.39</v>
      </c>
      <c r="F171" s="93">
        <f t="shared" si="1"/>
        <v>812.0011681109961</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5417506.9299999997</v>
      </c>
      <c r="E173" s="247">
        <v>5950314.9400000004</v>
      </c>
      <c r="F173" s="93">
        <f t="shared" si="1"/>
        <v>109.83492992043114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258498295.30000001</v>
      </c>
      <c r="E175" s="104">
        <f t="shared" si="30"/>
        <v>214682146.82999998</v>
      </c>
      <c r="F175" s="93">
        <f t="shared" si="1"/>
        <v>83.049734073043211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101852578.21999998</v>
      </c>
      <c r="E176" s="104">
        <f t="shared" si="31"/>
        <v>44096534.229999997</v>
      </c>
      <c r="F176" s="93">
        <f t="shared" si="1"/>
        <v>43.294470302707673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80881924.019999996</v>
      </c>
      <c r="E177" s="104">
        <f t="shared" si="32"/>
        <v>26869821.509999998</v>
      </c>
      <c r="F177" s="93">
        <f t="shared" si="1"/>
        <v>33.221046402600152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12663489.619999999</v>
      </c>
      <c r="E178" s="247">
        <v>9815054.6999999993</v>
      </c>
      <c r="F178" s="93">
        <f t="shared" si="1"/>
        <v>77.506714140616168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15734736.630000001</v>
      </c>
      <c r="E179" s="247">
        <v>4350415.99</v>
      </c>
      <c r="F179" s="93">
        <f t="shared" si="1"/>
        <v>27.64848304931558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158465.56</v>
      </c>
      <c r="E180" s="104">
        <f t="shared" si="33"/>
        <v>20178.060000000001</v>
      </c>
      <c r="F180" s="93">
        <f t="shared" si="1"/>
        <v>12.733404027979331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14396.34</v>
      </c>
      <c r="E182" s="247">
        <v>4850.8900000000003</v>
      </c>
      <c r="F182" s="93">
        <f t="shared" si="1"/>
        <v>33.695300333279157</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144069.22</v>
      </c>
      <c r="E183" s="247">
        <v>15327.17</v>
      </c>
      <c r="F183" s="93">
        <f t="shared" si="1"/>
        <v>10.63875406558042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25670.53</v>
      </c>
      <c r="E184" s="247">
        <v>15066.3</v>
      </c>
      <c r="F184" s="93">
        <f t="shared" si="1"/>
        <v>58.69103598562242</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75482.3</v>
      </c>
      <c r="E186" s="247">
        <v>82972.649999999994</v>
      </c>
      <c r="F186" s="93">
        <f t="shared" si="1"/>
        <v>109.92331977165506</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1967.03</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52222112.350000001</v>
      </c>
      <c r="E188" s="247">
        <v>12586133.810000001</v>
      </c>
      <c r="F188" s="93">
        <f t="shared" si="1"/>
        <v>24.101158003042748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1252472.96</v>
      </c>
      <c r="E189" s="247">
        <v>2599662.5099999998</v>
      </c>
      <c r="F189" s="93">
        <f t="shared" si="1"/>
        <v>207.56236605698857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388.44</v>
      </c>
      <c r="E190" s="104">
        <f t="shared" si="34"/>
        <v>388.44</v>
      </c>
      <c r="F190" s="93">
        <f t="shared" si="1"/>
        <v>100</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388.44</v>
      </c>
      <c r="E191" s="104">
        <f t="shared" si="35"/>
        <v>388.44</v>
      </c>
      <c r="F191" s="93">
        <f t="shared" si="1"/>
        <v>100</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388.44</v>
      </c>
      <c r="E195" s="247">
        <v>388.44</v>
      </c>
      <c r="F195" s="93">
        <f t="shared" si="1"/>
        <v>100</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19521935.609999999</v>
      </c>
      <c r="E206" s="104">
        <f t="shared" si="37"/>
        <v>14587021.399999999</v>
      </c>
      <c r="F206" s="93">
        <f t="shared" si="1"/>
        <v>74.721183859083524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19521935.609999999</v>
      </c>
      <c r="E207" s="104">
        <f t="shared" si="38"/>
        <v>14587021.399999999</v>
      </c>
      <c r="F207" s="93">
        <f t="shared" si="1"/>
        <v>74.721183859083524</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9039875.0099999998</v>
      </c>
      <c r="E208" s="247">
        <v>6573397.6799999997</v>
      </c>
      <c r="F208" s="93">
        <f t="shared" si="1"/>
        <v>72.71558149563397</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7378083.1399999997</v>
      </c>
      <c r="E212" s="247">
        <v>8010181.6299999999</v>
      </c>
      <c r="F212" s="93">
        <f t="shared" si="1"/>
        <v>108.56724542141714</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3103977.46</v>
      </c>
      <c r="E214" s="247">
        <v>0</v>
      </c>
      <c r="F214" s="93">
        <f t="shared" si="1"/>
        <v>0</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3442.09</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195857.19</v>
      </c>
      <c r="E234" s="104">
        <f t="shared" si="40"/>
        <v>39640.369999999995</v>
      </c>
      <c r="F234" s="93">
        <f t="shared" si="1"/>
        <v>20.23942547118132</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80</v>
      </c>
      <c r="E235" s="247">
        <v>8125</v>
      </c>
      <c r="F235" s="93" t="str">
        <f t="shared" si="1"/>
        <v>&gt;&gt;100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195777.19</v>
      </c>
      <c r="E236" s="247">
        <v>31515.37</v>
      </c>
      <c r="F236" s="93">
        <f t="shared" si="1"/>
        <v>16.097569895655361</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156645717.08000001</v>
      </c>
      <c r="E237" s="104">
        <f t="shared" si="41"/>
        <v>170585612.59999999</v>
      </c>
      <c r="F237" s="93">
        <f t="shared" si="1"/>
        <v>108.89899563157593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197505025.88000003</v>
      </c>
      <c r="E238" s="104">
        <f t="shared" si="42"/>
        <v>159426459.59999999</v>
      </c>
      <c r="F238" s="93">
        <f t="shared" si="1"/>
        <v>80.720203898438626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214515173.92000002</v>
      </c>
      <c r="E239" s="104">
        <f t="shared" si="43"/>
        <v>173469134</v>
      </c>
      <c r="F239" s="93">
        <f t="shared" si="1"/>
        <v>80.865670633021296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138481113.65000001</v>
      </c>
      <c r="E240" s="247">
        <v>105448801.39</v>
      </c>
      <c r="F240" s="93">
        <f t="shared" si="1"/>
        <v>76.146702326869971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76034060.269999996</v>
      </c>
      <c r="E241" s="247">
        <v>68020332.609999999</v>
      </c>
      <c r="F241" s="93">
        <f t="shared" si="1"/>
        <v>89.460344967054326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17010148.039999999</v>
      </c>
      <c r="E242" s="104">
        <f t="shared" si="44"/>
        <v>14042674.399999999</v>
      </c>
      <c r="F242" s="93">
        <f t="shared" si="1"/>
        <v>82.554686572851239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5086055.59</v>
      </c>
      <c r="E243" s="247">
        <v>3291252.3</v>
      </c>
      <c r="F243" s="93">
        <f t="shared" si="1"/>
        <v>64.711292312084225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11924092.449999999</v>
      </c>
      <c r="E244" s="247">
        <v>10751422.1</v>
      </c>
      <c r="F244" s="93">
        <f t="shared" si="1"/>
        <v>90.165537923181745</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-49014666.689999998</v>
      </c>
      <c r="E245" s="104">
        <f t="shared" si="45"/>
        <v>5940144.7199999988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1680010.56</v>
      </c>
      <c r="E246" s="104">
        <f t="shared" si="46"/>
        <v>25949563.969999999</v>
      </c>
      <c r="F246" s="93">
        <f t="shared" si="1"/>
        <v>1544.6071940166851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25949563.969999999</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1680010.56</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50694677.25</v>
      </c>
      <c r="E250" s="104">
        <f t="shared" si="47"/>
        <v>20009419.25</v>
      </c>
      <c r="F250" s="93">
        <f t="shared" si="1"/>
        <v>39.470453971575488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31638029.210000001</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19056648.039999999</v>
      </c>
      <c r="E252" s="247">
        <v>16439842.890000001</v>
      </c>
      <c r="F252" s="93">
        <f t="shared" si="1"/>
        <v>86.268282100255462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3569576.36</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81.56</v>
      </c>
      <c r="E254" s="247">
        <v>36.409999999999997</v>
      </c>
      <c r="F254" s="93">
        <f t="shared" si="1"/>
        <v>44.641981363413429</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8097264.9299999997</v>
      </c>
      <c r="E255" s="247">
        <v>5186241.6399999997</v>
      </c>
      <c r="F255" s="93">
        <f t="shared" si="1"/>
        <v>64.049301644870354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58174.52</v>
      </c>
      <c r="E256" s="247">
        <v>32803.050000000003</v>
      </c>
      <c r="F256" s="93">
        <f t="shared" si="1"/>
        <v>56.387315271359363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119258782.42</v>
      </c>
      <c r="E259" s="104">
        <f t="shared" si="49"/>
        <v>104076789.41</v>
      </c>
      <c r="F259" s="93">
        <f t="shared" si="1"/>
        <v>87.269706513912936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119258782.42</v>
      </c>
      <c r="E260" s="248">
        <v>104076789.41</v>
      </c>
      <c r="F260" s="97">
        <f t="shared" si="1"/>
        <v>87.269706513912936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1123340.3</v>
      </c>
      <c r="E262" s="247">
        <v>1117919.57</v>
      </c>
      <c r="F262" s="93">
        <f t="shared" ref="F262:F322" si="50">IF(D262&gt;0,IF(E262/D262&gt;=100,"&gt;&gt;100",E262/D262*100),"-")</f>
        <v>99.517445425931925</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658349.41</v>
      </c>
      <c r="E263" s="247">
        <v>650785.41</v>
      </c>
      <c r="F263" s="93">
        <f t="shared" si="50"/>
        <v>98.851066031941912</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4176301.58</v>
      </c>
      <c r="E264" s="247">
        <v>2080215.34</v>
      </c>
      <c r="F264" s="93">
        <f t="shared" si="50"/>
        <v>49.809988578458935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5469858.5700000003</v>
      </c>
      <c r="E265" s="247">
        <v>4160878.75</v>
      </c>
      <c r="F265" s="93">
        <f t="shared" si="50"/>
        <v>76.069220012758024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54849.29</v>
      </c>
      <c r="E266" s="247">
        <v>38800.58</v>
      </c>
      <c r="F266" s="93">
        <f t="shared" si="50"/>
        <v>70.740350513197171</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22474.04</v>
      </c>
      <c r="E267" s="247">
        <v>5326.01</v>
      </c>
      <c r="F267" s="93">
        <f t="shared" si="50"/>
        <v>23.698498356325786</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733348.24</v>
      </c>
      <c r="E268" s="247">
        <v>322368.11</v>
      </c>
      <c r="F268" s="93">
        <f t="shared" si="50"/>
        <v>43.958394173005715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409839.46</v>
      </c>
      <c r="E269" s="247">
        <v>26243.919999999998</v>
      </c>
      <c r="F269" s="93">
        <f t="shared" si="50"/>
        <v>6.4034634439543714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173.78</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279010.26</v>
      </c>
      <c r="E271" s="247">
        <v>132590.17000000001</v>
      </c>
      <c r="F271" s="93">
        <f t="shared" si="50"/>
        <v>47.521610854023791</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20013.55</v>
      </c>
      <c r="E272" s="247">
        <v>15361.17</v>
      </c>
      <c r="F272" s="93">
        <f t="shared" si="50"/>
        <v>76.753849267121538</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17339.240000000002</v>
      </c>
      <c r="E285" s="247">
        <v>17339.240000000002</v>
      </c>
      <c r="F285" s="93">
        <f t="shared" si="50"/>
        <v>100</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17361800.460000001</v>
      </c>
      <c r="E287" s="247">
        <v>3054926.79</v>
      </c>
      <c r="F287" s="93">
        <f t="shared" si="50"/>
        <v>17.595679647616453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63520123.560000002</v>
      </c>
      <c r="E288" s="247">
        <v>23814894.719999999</v>
      </c>
      <c r="F288" s="93">
        <f t="shared" si="50"/>
        <v>37.491889790650148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301332.65000000002</v>
      </c>
      <c r="E289" s="247">
        <v>108796.85</v>
      </c>
      <c r="F289" s="93">
        <f t="shared" si="50"/>
        <v>36.105231212084057</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951140.31</v>
      </c>
      <c r="E290" s="247">
        <v>2490865.66</v>
      </c>
      <c r="F290" s="93">
        <f t="shared" si="50"/>
        <v>261.88204135728409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388.44</v>
      </c>
      <c r="E292" s="247">
        <v>388.44</v>
      </c>
      <c r="F292" s="93">
        <f t="shared" si="50"/>
        <v>100</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258100.35</v>
      </c>
      <c r="E293" s="247">
        <v>268158.25</v>
      </c>
      <c r="F293" s="93">
        <f t="shared" si="50"/>
        <v>103.89689514175397</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19263835.260000002</v>
      </c>
      <c r="E294" s="247">
        <v>14318863.15</v>
      </c>
      <c r="F294" s="93">
        <f t="shared" si="50"/>
        <v>74.330282400888834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48694947.240000002</v>
      </c>
      <c r="E295" s="247">
        <v>9674789.0500000007</v>
      </c>
      <c r="F295" s="93">
        <f t="shared" si="50"/>
        <v>19.868157988376947</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408348.9</v>
      </c>
      <c r="E296" s="247">
        <v>638784.99</v>
      </c>
      <c r="F296" s="93">
        <f t="shared" si="50"/>
        <v>156.43117686860427</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227174.22</v>
      </c>
      <c r="E297" s="247">
        <v>196037.82</v>
      </c>
      <c r="F297" s="93">
        <f t="shared" si="50"/>
        <v>86.294043399818875</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1684918.18</v>
      </c>
      <c r="E298" s="247">
        <v>620386.56999999995</v>
      </c>
      <c r="F298" s="93">
        <f t="shared" si="50"/>
        <v>36.819981964940283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868.72</v>
      </c>
      <c r="E299" s="247">
        <v>8970.9500000000007</v>
      </c>
      <c r="F299" s="93">
        <f t="shared" si="50"/>
        <v>1032.6629984344784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206762.23999999999</v>
      </c>
      <c r="E301" s="247">
        <v>127654.87</v>
      </c>
      <c r="F301" s="93">
        <f t="shared" si="50"/>
        <v>61.739933751926856</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547873.43999999994</v>
      </c>
      <c r="E302" s="247">
        <v>1136828.25</v>
      </c>
      <c r="F302" s="93">
        <f t="shared" si="50"/>
        <v>207.49833209655137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1170000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3103977.46</v>
      </c>
      <c r="E312" s="247">
        <v>0</v>
      </c>
      <c r="F312" s="93">
        <f t="shared" si="50"/>
        <v>0</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27" sqref="D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6868291.5200000005</v>
      </c>
      <c r="E5" s="79">
        <f t="shared" si="0"/>
        <v>7828575.5300000003</v>
      </c>
      <c r="F5" s="80">
        <f t="shared" ref="F5:F141" si="1">IF(D5&gt;0,IF(E5/D5&gt;=100,"&gt;&gt;100",E5/D5*100),"-")</f>
        <v>113.98141018335808</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417520.57</v>
      </c>
      <c r="E6" s="81">
        <f t="shared" si="2"/>
        <v>552820.41</v>
      </c>
      <c r="F6" s="63">
        <f t="shared" si="1"/>
        <v>132.40555070137023</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416898.7</v>
      </c>
      <c r="E7" s="249">
        <v>552820.41</v>
      </c>
      <c r="F7" s="63">
        <f t="shared" si="1"/>
        <v>132.60305441105956</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621.87</v>
      </c>
      <c r="E8" s="249">
        <v>0</v>
      </c>
      <c r="F8" s="63">
        <f t="shared" si="1"/>
        <v>0</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10836.39</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10836.39</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6352937.6699999999</v>
      </c>
      <c r="E13" s="81">
        <f t="shared" si="4"/>
        <v>7239718.9700000007</v>
      </c>
      <c r="F13" s="63">
        <f t="shared" si="1"/>
        <v>113.95860224141001</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5741015.9900000002</v>
      </c>
      <c r="E14" s="249">
        <v>6756351.0300000003</v>
      </c>
      <c r="F14" s="63">
        <f t="shared" si="1"/>
        <v>117.68563337514759</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611921.68000000005</v>
      </c>
      <c r="E16" s="249">
        <v>483367.94</v>
      </c>
      <c r="F16" s="63">
        <f t="shared" si="1"/>
        <v>78.991798427537319</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75503.28</v>
      </c>
      <c r="E19" s="249">
        <v>1227.3499999999999</v>
      </c>
      <c r="F19" s="63">
        <f t="shared" si="1"/>
        <v>1.6255585187822303</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22330</v>
      </c>
      <c r="E20" s="249">
        <v>23972.41</v>
      </c>
      <c r="F20" s="63">
        <f t="shared" si="1"/>
        <v>107.35517241379311</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125706.97</v>
      </c>
      <c r="E22" s="81">
        <f t="shared" si="5"/>
        <v>151051.48000000001</v>
      </c>
      <c r="F22" s="63">
        <f t="shared" si="1"/>
        <v>120.16157894824767</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125706.97</v>
      </c>
      <c r="E27" s="249">
        <v>151051.48000000001</v>
      </c>
      <c r="F27" s="63">
        <f t="shared" si="1"/>
        <v>120.16157894824767</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352252.89</v>
      </c>
      <c r="E28" s="81">
        <f t="shared" si="6"/>
        <v>670890</v>
      </c>
      <c r="F28" s="63">
        <f t="shared" si="1"/>
        <v>190.45691860753789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208007.81</v>
      </c>
      <c r="E30" s="249">
        <v>534624.82999999996</v>
      </c>
      <c r="F30" s="63">
        <f t="shared" si="1"/>
        <v>257.02151760551686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69310.929999999993</v>
      </c>
      <c r="E33" s="249">
        <v>0</v>
      </c>
      <c r="F33" s="63">
        <f t="shared" si="1"/>
        <v>0</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74934.149999999994</v>
      </c>
      <c r="E34" s="249">
        <v>136265.17000000001</v>
      </c>
      <c r="F34" s="63">
        <f t="shared" si="1"/>
        <v>181.84655460827943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8707509.6400000006</v>
      </c>
      <c r="E35" s="81">
        <f t="shared" si="7"/>
        <v>8076594.5999999996</v>
      </c>
      <c r="F35" s="63">
        <f t="shared" si="1"/>
        <v>92.754357260751746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1194355.47</v>
      </c>
      <c r="E39" s="81">
        <f t="shared" si="9"/>
        <v>1156680.29</v>
      </c>
      <c r="F39" s="63">
        <f t="shared" si="1"/>
        <v>96.845563909042937</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1146271.3999999999</v>
      </c>
      <c r="E40" s="249">
        <v>1098005.51</v>
      </c>
      <c r="F40" s="63">
        <f t="shared" si="1"/>
        <v>95.789313944324178</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48084.07</v>
      </c>
      <c r="E42" s="249">
        <v>58674.78</v>
      </c>
      <c r="F42" s="63">
        <f t="shared" si="1"/>
        <v>122.02540259175233</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267401.25</v>
      </c>
      <c r="E43" s="81">
        <f t="shared" si="10"/>
        <v>18838.8</v>
      </c>
      <c r="F43" s="63">
        <f t="shared" si="1"/>
        <v>7.0451428331019388</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267401.25</v>
      </c>
      <c r="E49" s="249">
        <v>18838.8</v>
      </c>
      <c r="F49" s="63">
        <f t="shared" si="1"/>
        <v>7.0451428331019388</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318649.18</v>
      </c>
      <c r="E50" s="81">
        <f t="shared" si="11"/>
        <v>412330.2</v>
      </c>
      <c r="F50" s="63">
        <f t="shared" si="1"/>
        <v>129.39942290138643</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318649.18</v>
      </c>
      <c r="E53" s="249">
        <v>412330.2</v>
      </c>
      <c r="F53" s="63">
        <f t="shared" si="1"/>
        <v>129.39942290138643</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975125</v>
      </c>
      <c r="E54" s="81">
        <f t="shared" si="12"/>
        <v>7125</v>
      </c>
      <c r="F54" s="63">
        <f t="shared" si="1"/>
        <v>0.73067555441610055</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975125</v>
      </c>
      <c r="E55" s="249">
        <v>7125</v>
      </c>
      <c r="F55" s="63">
        <f t="shared" si="1"/>
        <v>0.73067555441610055</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5937939.1099999994</v>
      </c>
      <c r="E61" s="81">
        <f t="shared" si="13"/>
        <v>6454951.8899999997</v>
      </c>
      <c r="F61" s="63">
        <f t="shared" si="1"/>
        <v>108.70693973822173</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4576999.1399999997</v>
      </c>
      <c r="E63" s="249">
        <v>4813243.8499999996</v>
      </c>
      <c r="F63" s="63">
        <f t="shared" si="1"/>
        <v>105.16156334694003</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184616.82</v>
      </c>
      <c r="E64" s="249">
        <v>312519.37</v>
      </c>
      <c r="F64" s="63">
        <f t="shared" si="1"/>
        <v>169.28000926459464</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1176323.1499999999</v>
      </c>
      <c r="E65" s="249">
        <v>1329188.67</v>
      </c>
      <c r="F65" s="63">
        <f t="shared" si="1"/>
        <v>112.99519779067512</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14039.63</v>
      </c>
      <c r="E66" s="81">
        <f t="shared" si="14"/>
        <v>26668.42</v>
      </c>
      <c r="F66" s="63">
        <f t="shared" si="1"/>
        <v>189.95101722766199</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14039.63</v>
      </c>
      <c r="E71" s="249">
        <v>26668.42</v>
      </c>
      <c r="F71" s="63">
        <f t="shared" si="1"/>
        <v>189.95101722766199</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659485.69999999995</v>
      </c>
      <c r="E75" s="81">
        <f t="shared" si="15"/>
        <v>844286.6399999999</v>
      </c>
      <c r="F75" s="63">
        <f t="shared" si="1"/>
        <v>128.02197833857505</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116978.62</v>
      </c>
      <c r="E76" s="249">
        <v>231634.42</v>
      </c>
      <c r="F76" s="63">
        <f t="shared" si="1"/>
        <v>198.01432090752996</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112575</v>
      </c>
      <c r="E78" s="249">
        <v>137591.82</v>
      </c>
      <c r="F78" s="63">
        <f t="shared" si="1"/>
        <v>122.22235842771487</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166088.28</v>
      </c>
      <c r="E79" s="249">
        <v>184852.68</v>
      </c>
      <c r="F79" s="63">
        <f t="shared" si="1"/>
        <v>111.2978471449039</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263843.8</v>
      </c>
      <c r="E81" s="249">
        <v>290207.71999999997</v>
      </c>
      <c r="F81" s="63">
        <f t="shared" si="1"/>
        <v>109.99224541186869</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1002759.52</v>
      </c>
      <c r="E82" s="81">
        <f t="shared" si="16"/>
        <v>615833.17000000004</v>
      </c>
      <c r="F82" s="63">
        <f t="shared" si="1"/>
        <v>61.413844268464288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1002759.52</v>
      </c>
      <c r="E84" s="249">
        <v>615833.17000000004</v>
      </c>
      <c r="F84" s="63">
        <f t="shared" si="1"/>
        <v>61.413844268464288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129551869.56999999</v>
      </c>
      <c r="E89" s="81">
        <f t="shared" si="17"/>
        <v>45033129.480000004</v>
      </c>
      <c r="F89" s="63">
        <f t="shared" si="1"/>
        <v>34.760694407167563</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12661725.9</v>
      </c>
      <c r="E94" s="81">
        <f t="shared" si="19"/>
        <v>16724850.33</v>
      </c>
      <c r="F94" s="63">
        <f t="shared" si="1"/>
        <v>132.08981510174692</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12661725.9</v>
      </c>
      <c r="E95" s="249">
        <v>16724850.33</v>
      </c>
      <c r="F95" s="63">
        <f t="shared" si="1"/>
        <v>132.08981510174692</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111639325.91999999</v>
      </c>
      <c r="E99" s="81">
        <f t="shared" si="20"/>
        <v>22587362.09</v>
      </c>
      <c r="F99" s="63">
        <f t="shared" si="1"/>
        <v>20.232442200686481</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92840145.879999995</v>
      </c>
      <c r="E100" s="249">
        <v>245672.2</v>
      </c>
      <c r="F100" s="63">
        <f t="shared" si="1"/>
        <v>0.26461849846459984</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18799180.039999999</v>
      </c>
      <c r="E101" s="249">
        <v>22341689.890000001</v>
      </c>
      <c r="F101" s="63">
        <f t="shared" si="1"/>
        <v>118.84395937728358</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5069475.47</v>
      </c>
      <c r="E104" s="249">
        <v>5623168.1399999997</v>
      </c>
      <c r="F104" s="63">
        <f t="shared" si="1"/>
        <v>110.92208993369485</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173712.9</v>
      </c>
      <c r="E105" s="249">
        <v>81292.320000000007</v>
      </c>
      <c r="F105" s="63">
        <f t="shared" si="1"/>
        <v>46.796939087425294</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7629.38</v>
      </c>
      <c r="E106" s="249">
        <v>16456.599999999999</v>
      </c>
      <c r="F106" s="63">
        <f t="shared" si="1"/>
        <v>215.7003583515305</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495663.63</v>
      </c>
      <c r="E107" s="81">
        <f t="shared" si="21"/>
        <v>1041446.78</v>
      </c>
      <c r="F107" s="63">
        <f t="shared" si="1"/>
        <v>210.11159927146562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298740</v>
      </c>
      <c r="E108" s="249">
        <v>348200</v>
      </c>
      <c r="F108" s="63">
        <f t="shared" si="1"/>
        <v>116.55620271808263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190798.63</v>
      </c>
      <c r="E109" s="249">
        <v>205554.03</v>
      </c>
      <c r="F109" s="63">
        <f t="shared" si="1"/>
        <v>107.73349368389071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6125</v>
      </c>
      <c r="E113" s="249">
        <v>487692.75</v>
      </c>
      <c r="F113" s="63">
        <f t="shared" si="1"/>
        <v>7962.3306122448976</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103228305.97</v>
      </c>
      <c r="E114" s="81">
        <f t="shared" si="22"/>
        <v>115618787.47</v>
      </c>
      <c r="F114" s="63">
        <f t="shared" si="1"/>
        <v>112.00298831175326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44430316.659999996</v>
      </c>
      <c r="E115" s="81">
        <f t="shared" si="23"/>
        <v>55872441.759999998</v>
      </c>
      <c r="F115" s="63">
        <f t="shared" si="1"/>
        <v>125.75296770347168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2987506.34</v>
      </c>
      <c r="E116" s="249">
        <v>3464255.1</v>
      </c>
      <c r="F116" s="63">
        <f t="shared" si="1"/>
        <v>115.95808362368196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41442810.32</v>
      </c>
      <c r="E117" s="249">
        <v>52408186.659999996</v>
      </c>
      <c r="F117" s="63">
        <f t="shared" si="1"/>
        <v>126.45905587804258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46568793.909999996</v>
      </c>
      <c r="E118" s="81">
        <f t="shared" si="24"/>
        <v>44604450.990000002</v>
      </c>
      <c r="F118" s="63">
        <f t="shared" si="1"/>
        <v>95.781847123212316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812362.75</v>
      </c>
      <c r="E119" s="249">
        <v>750332.64</v>
      </c>
      <c r="F119" s="63">
        <f t="shared" si="1"/>
        <v>92.364235066169641</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45756431.159999996</v>
      </c>
      <c r="E120" s="249">
        <v>43854118.350000001</v>
      </c>
      <c r="F120" s="63">
        <f t="shared" si="1"/>
        <v>95.84252363706419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30000</v>
      </c>
      <c r="E122" s="81">
        <f t="shared" si="25"/>
        <v>30000</v>
      </c>
      <c r="F122" s="63">
        <f t="shared" si="1"/>
        <v>100</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30000</v>
      </c>
      <c r="E124" s="249">
        <v>30000</v>
      </c>
      <c r="F124" s="63">
        <f t="shared" si="1"/>
        <v>100</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1237840.18</v>
      </c>
      <c r="E125" s="249">
        <v>1534267.47</v>
      </c>
      <c r="F125" s="63">
        <f t="shared" si="1"/>
        <v>123.9471375052634</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1665946.67</v>
      </c>
      <c r="E126" s="249">
        <v>2300429.81</v>
      </c>
      <c r="F126" s="63">
        <f t="shared" si="1"/>
        <v>138.08544123444238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9867.84</v>
      </c>
      <c r="E127" s="249">
        <v>18381.78</v>
      </c>
      <c r="F127" s="63">
        <f t="shared" si="1"/>
        <v>186.27967214709599</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9285540.7100000009</v>
      </c>
      <c r="E128" s="249">
        <v>11258815.66</v>
      </c>
      <c r="F128" s="63">
        <f t="shared" si="1"/>
        <v>121.2510505486761</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4535603.6899999995</v>
      </c>
      <c r="E129" s="81">
        <f t="shared" si="26"/>
        <v>4796405.1400000006</v>
      </c>
      <c r="F129" s="63">
        <f t="shared" si="1"/>
        <v>105.75009343464048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3406203.61</v>
      </c>
      <c r="E133" s="249">
        <v>4421883.7</v>
      </c>
      <c r="F133" s="63">
        <f t="shared" si="1"/>
        <v>129.81853718368882</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10000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999302.81</v>
      </c>
      <c r="E138" s="249">
        <v>165179.46</v>
      </c>
      <c r="F138" s="63">
        <f t="shared" si="1"/>
        <v>16.529470181315709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130097.27</v>
      </c>
      <c r="E140" s="249">
        <v>199341.98</v>
      </c>
      <c r="F140" s="63">
        <f t="shared" si="1"/>
        <v>153.22533670383706</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255527449.09999999</v>
      </c>
      <c r="E141" s="106">
        <f t="shared" si="28"/>
        <v>184677000.29000002</v>
      </c>
      <c r="F141" s="82">
        <f t="shared" si="1"/>
        <v>72.272861855137592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1322261.0299999998</v>
      </c>
      <c r="E5" s="107">
        <f t="shared" si="0"/>
        <v>178382.50999999998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3876.3900000000003</v>
      </c>
      <c r="E6" s="108">
        <f t="shared" si="1"/>
        <v>8540.02</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2200</v>
      </c>
      <c r="E7" s="108">
        <f t="shared" si="2"/>
        <v>8540.02</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2200</v>
      </c>
      <c r="E8" s="250">
        <v>202.24</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8337.7800000000007</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1676.39</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1676.39</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1318384.6399999999</v>
      </c>
      <c r="E22" s="108">
        <f t="shared" si="3"/>
        <v>169842.49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1318384.6399999999</v>
      </c>
      <c r="E23" s="108">
        <f t="shared" si="4"/>
        <v>167565.04999999999</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281290.33</v>
      </c>
      <c r="E24" s="250">
        <v>2310.46</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1036553.83</v>
      </c>
      <c r="E25" s="250">
        <v>163841.32999999999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540.48</v>
      </c>
      <c r="E27" s="250">
        <v>1413.26</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2277.44</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2277.44</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354.83</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354.83</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354.83</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42" sqref="D4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43756837.340000004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200972767.07999998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330906.15000000002</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180482333.67999998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120362392.56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38895071.259999998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469147.82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1145298.79</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5310790.9400000004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1904.52</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14297727.789999999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15069241.060000001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5090286.1900000004</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5090286.1900000004</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200672710.56000006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439340.05</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177956909.31000003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118378423.43000001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38443250.549999997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477269.88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1155201.1200000001</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5290088.29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1904.52</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14210771.52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13222914.550000001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9053546.6500000004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9053546.6500000004</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44056893.859999925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1146570.42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13327.6</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4033.6</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9294</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1035184.1499999999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808836.53999999992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556544.96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229779.56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21707.95</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804.07</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374.23</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97.28</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276.95</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51.87</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51.87</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225921.51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125286.83</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27523.47</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31355.33</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41755.879999999997</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98058.67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98058.67</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42910323.439999998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915374.12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25162414.59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2513283.14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14319251.59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32043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Novoselec</cp:lastModifiedBy>
  <cp:lastPrinted>2025-02-25T08:19:53Z</cp:lastPrinted>
  <dcterms:created xsi:type="dcterms:W3CDTF">2022-04-01T05:14:30Z</dcterms:created>
  <dcterms:modified xsi:type="dcterms:W3CDTF">2025-02-25T08:19:59Z</dcterms:modified>
</cp:coreProperties>
</file>