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. POLUGODIŠNJI IZVJEŠTAJ O IZVRŠENJU\POLUGODIŠNJI 2025\06. POLUGODIŠNJI IZVJEŠTAJ 2025\Originali\"/>
    </mc:Choice>
  </mc:AlternateContent>
  <xr:revisionPtr revIDLastSave="0" documentId="13_ncr:1_{A8600D2E-12AB-4CEC-AF7D-738D1C9FAF40}" xr6:coauthVersionLast="47" xr6:coauthVersionMax="47" xr10:uidLastSave="{00000000-0000-0000-0000-000000000000}"/>
  <bookViews>
    <workbookView xWindow="38400" yWindow="195" windowWidth="28770" windowHeight="15450" tabRatio="922" xr2:uid="{00000000-000D-0000-FFFF-FFFF00000000}"/>
  </bookViews>
  <sheets>
    <sheet name="Sažetak" sheetId="13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izvori" sheetId="8" r:id="rId6"/>
    <sheet name="Posebni dio-org.kl." sheetId="10" r:id="rId7"/>
    <sheet name="Posebni dio-progr." sheetId="11" r:id="rId8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6">'Posebni dio-org.kl.'!$9:$10</definedName>
    <definedName name="_xlnm.Print_Titles" localSheetId="7">'Posebni dio-progr.'!$3:$4</definedName>
    <definedName name="_xlnm.Print_Titles" localSheetId="3">'R -Tablica 3.'!$3:$4</definedName>
    <definedName name="_xlnm.Print_Area" localSheetId="1">'P i R -Tablica 1.'!$A$1:$G$248</definedName>
    <definedName name="_xlnm.Print_Area" localSheetId="2">'P i R -Tablica 2.'!$A$1:$G$48</definedName>
    <definedName name="_xlnm.Print_Area" localSheetId="6">'Posebni dio-org.kl.'!$A$1:$E$41</definedName>
    <definedName name="_xlnm.Print_Area" localSheetId="7">'Posebni dio-progr.'!$A$1:$E$2705</definedName>
    <definedName name="_xlnm.Print_Area" localSheetId="3">'R -Tablica 3.'!$A$1:$G$56</definedName>
    <definedName name="_xlnm.Print_Area" localSheetId="5">'Rač fin-izvori'!$A$1:$G$27</definedName>
    <definedName name="_xlnm.Print_Area" localSheetId="4">'Rač fin-Tablica 4.'!$A$1:$G$28</definedName>
    <definedName name="_xlnm.Print_Area" localSheetId="0">Sažetak!$A$1:$G$28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G12" i="2"/>
  <c r="G8" i="2"/>
  <c r="F51" i="4"/>
  <c r="G51" i="4"/>
  <c r="F244" i="1"/>
  <c r="F60" i="1"/>
  <c r="F22" i="1"/>
  <c r="F27" i="13"/>
  <c r="F24" i="13"/>
  <c r="F18" i="13"/>
  <c r="C9" i="10"/>
  <c r="B9" i="10"/>
  <c r="C3" i="8"/>
  <c r="D3" i="8"/>
  <c r="E3" i="8"/>
  <c r="B3" i="8"/>
  <c r="C5" i="2"/>
  <c r="D5" i="2"/>
  <c r="E5" i="2"/>
  <c r="B5" i="2"/>
  <c r="C3" i="4"/>
  <c r="D3" i="4"/>
  <c r="E3" i="4"/>
  <c r="F3" i="4"/>
  <c r="G3" i="4"/>
  <c r="B3" i="4"/>
  <c r="C4" i="3"/>
  <c r="D4" i="3"/>
  <c r="E4" i="3"/>
  <c r="B4" i="3"/>
  <c r="C9" i="1"/>
  <c r="D9" i="1"/>
  <c r="E9" i="1"/>
  <c r="B9" i="1"/>
  <c r="D20" i="10"/>
  <c r="D19" i="13" l="1"/>
  <c r="C19" i="13"/>
  <c r="F219" i="1"/>
  <c r="G26" i="13" l="1"/>
  <c r="F26" i="13"/>
  <c r="E2197" i="11"/>
  <c r="E2142" i="11"/>
  <c r="E2141" i="11"/>
  <c r="E2140" i="11"/>
  <c r="E2102" i="11"/>
  <c r="E2084" i="11"/>
  <c r="E2059" i="11"/>
  <c r="E1990" i="11"/>
  <c r="E1953" i="11"/>
  <c r="E1937" i="11"/>
  <c r="E1936" i="11"/>
  <c r="E1935" i="11"/>
  <c r="E1833" i="11"/>
  <c r="E1677" i="11" l="1"/>
  <c r="E1642" i="11"/>
  <c r="E1577" i="11"/>
  <c r="E1335" i="11"/>
  <c r="E1301" i="11"/>
  <c r="E1147" i="11"/>
  <c r="E1121" i="11"/>
  <c r="E1122" i="11"/>
  <c r="E1123" i="11"/>
  <c r="E1124" i="11"/>
  <c r="E829" i="11"/>
  <c r="E660" i="11"/>
  <c r="E484" i="11"/>
  <c r="E380" i="11"/>
  <c r="E44" i="11"/>
  <c r="E46" i="11"/>
  <c r="E45" i="11"/>
  <c r="E10" i="11"/>
  <c r="E25" i="2"/>
  <c r="B25" i="2"/>
  <c r="B20" i="2"/>
  <c r="E20" i="2"/>
  <c r="F20" i="2" s="1"/>
  <c r="F8" i="4"/>
  <c r="G8" i="4"/>
  <c r="B216" i="1"/>
  <c r="E216" i="1"/>
  <c r="B56" i="1"/>
  <c r="E56" i="1"/>
  <c r="B40" i="1"/>
  <c r="E40" i="1"/>
  <c r="B98" i="1"/>
  <c r="E98" i="1"/>
  <c r="E150" i="1"/>
  <c r="F152" i="1"/>
  <c r="F151" i="1"/>
  <c r="F99" i="1"/>
  <c r="E86" i="1"/>
  <c r="E84" i="1"/>
  <c r="B84" i="1"/>
  <c r="F85" i="1"/>
  <c r="E2687" i="11"/>
  <c r="E2686" i="11"/>
  <c r="E2685" i="11"/>
  <c r="E2684" i="11"/>
  <c r="E2683" i="11"/>
  <c r="E2682" i="11"/>
  <c r="E2681" i="11"/>
  <c r="E2680" i="11"/>
  <c r="E2679" i="11"/>
  <c r="E2678" i="11"/>
  <c r="E2677" i="11"/>
  <c r="E2676" i="11"/>
  <c r="E2675" i="11"/>
  <c r="E2674" i="11"/>
  <c r="E2673" i="11"/>
  <c r="E2672" i="11"/>
  <c r="E2671" i="11"/>
  <c r="E2670" i="11"/>
  <c r="E2669" i="11"/>
  <c r="E2668" i="11"/>
  <c r="E2667" i="11"/>
  <c r="E2666" i="11"/>
  <c r="E2665" i="11"/>
  <c r="E2664" i="11"/>
  <c r="E2663" i="11"/>
  <c r="E2662" i="11"/>
  <c r="E2661" i="11"/>
  <c r="E2660" i="11"/>
  <c r="E2659" i="11"/>
  <c r="E2658" i="11"/>
  <c r="E2657" i="11"/>
  <c r="E2656" i="11"/>
  <c r="E2655" i="11"/>
  <c r="E2654" i="11"/>
  <c r="E2653" i="11"/>
  <c r="E2652" i="11"/>
  <c r="E2651" i="11"/>
  <c r="E2650" i="11"/>
  <c r="E2649" i="11"/>
  <c r="E2648" i="11"/>
  <c r="E2647" i="11"/>
  <c r="E2646" i="11"/>
  <c r="E2645" i="11"/>
  <c r="E2644" i="11"/>
  <c r="E2643" i="11"/>
  <c r="E2642" i="11"/>
  <c r="E2641" i="11"/>
  <c r="E2640" i="11"/>
  <c r="E2639" i="11"/>
  <c r="E2638" i="11"/>
  <c r="E2637" i="11"/>
  <c r="E2636" i="11"/>
  <c r="E2635" i="11"/>
  <c r="E2634" i="11"/>
  <c r="E2633" i="11"/>
  <c r="E2632" i="11"/>
  <c r="E2631" i="11"/>
  <c r="E2630" i="11"/>
  <c r="E2629" i="11"/>
  <c r="E2628" i="11"/>
  <c r="E2627" i="11"/>
  <c r="E2626" i="11"/>
  <c r="E2625" i="11"/>
  <c r="E2624" i="11"/>
  <c r="E2623" i="11"/>
  <c r="E2622" i="11"/>
  <c r="E2621" i="11"/>
  <c r="E2620" i="11"/>
  <c r="E2619" i="11"/>
  <c r="E2618" i="11"/>
  <c r="E2617" i="11"/>
  <c r="E2616" i="11"/>
  <c r="E2615" i="11"/>
  <c r="E2614" i="11"/>
  <c r="E2613" i="11"/>
  <c r="E2612" i="11"/>
  <c r="E2611" i="11"/>
  <c r="E2610" i="11"/>
  <c r="E2609" i="11"/>
  <c r="E2608" i="11"/>
  <c r="E2607" i="11"/>
  <c r="E2606" i="11"/>
  <c r="E2605" i="11"/>
  <c r="E2604" i="11"/>
  <c r="E2603" i="11"/>
  <c r="E2602" i="11"/>
  <c r="E2601" i="11"/>
  <c r="E2600" i="11"/>
  <c r="E2599" i="11"/>
  <c r="E2598" i="11"/>
  <c r="E2597" i="11"/>
  <c r="E2596" i="11"/>
  <c r="E2595" i="11"/>
  <c r="E2594" i="11"/>
  <c r="E2593" i="11"/>
  <c r="E2592" i="11"/>
  <c r="E2591" i="11"/>
  <c r="E2590" i="11"/>
  <c r="E2589" i="11"/>
  <c r="E2588" i="11"/>
  <c r="E2587" i="11"/>
  <c r="E2586" i="11"/>
  <c r="E2585" i="11"/>
  <c r="E2584" i="11"/>
  <c r="E2583" i="11"/>
  <c r="E2582" i="11"/>
  <c r="E2581" i="11"/>
  <c r="E2580" i="11"/>
  <c r="E2579" i="11"/>
  <c r="E2578" i="11"/>
  <c r="E2577" i="11"/>
  <c r="E2576" i="11"/>
  <c r="E2575" i="11"/>
  <c r="E2574" i="11"/>
  <c r="E2573" i="11"/>
  <c r="E2572" i="11"/>
  <c r="E2571" i="11"/>
  <c r="E2570" i="11"/>
  <c r="E2569" i="11"/>
  <c r="E2568" i="11"/>
  <c r="E2567" i="11"/>
  <c r="E2566" i="11"/>
  <c r="E2565" i="11"/>
  <c r="E2564" i="11"/>
  <c r="E2563" i="11"/>
  <c r="E2562" i="11"/>
  <c r="E2561" i="11"/>
  <c r="E2560" i="11"/>
  <c r="E2559" i="11"/>
  <c r="E2558" i="11"/>
  <c r="E2557" i="11"/>
  <c r="E2556" i="11"/>
  <c r="E2555" i="11"/>
  <c r="E2554" i="11"/>
  <c r="E2553" i="11"/>
  <c r="E2552" i="11"/>
  <c r="E2551" i="11"/>
  <c r="E2550" i="11"/>
  <c r="E2549" i="11"/>
  <c r="E2548" i="11"/>
  <c r="E2547" i="11"/>
  <c r="E2546" i="11"/>
  <c r="E2545" i="11"/>
  <c r="E2544" i="11"/>
  <c r="E2543" i="11"/>
  <c r="E2542" i="11"/>
  <c r="E2541" i="11"/>
  <c r="E2540" i="11"/>
  <c r="E2539" i="11"/>
  <c r="E2538" i="11"/>
  <c r="E2537" i="11"/>
  <c r="E2536" i="11"/>
  <c r="E2535" i="11"/>
  <c r="E2534" i="11"/>
  <c r="E2533" i="11"/>
  <c r="E2532" i="11"/>
  <c r="E2531" i="11"/>
  <c r="E2530" i="11"/>
  <c r="E2529" i="11"/>
  <c r="E2528" i="11"/>
  <c r="E2527" i="11"/>
  <c r="E2526" i="11"/>
  <c r="E2525" i="11"/>
  <c r="E2524" i="11"/>
  <c r="E2523" i="11"/>
  <c r="E2522" i="11"/>
  <c r="E2521" i="11"/>
  <c r="E2520" i="11"/>
  <c r="E2519" i="11"/>
  <c r="E2518" i="11"/>
  <c r="E2517" i="11"/>
  <c r="E2516" i="11"/>
  <c r="E2515" i="11"/>
  <c r="E2514" i="11"/>
  <c r="E2513" i="11"/>
  <c r="E2512" i="11"/>
  <c r="E2511" i="11"/>
  <c r="E2510" i="11"/>
  <c r="E2509" i="11"/>
  <c r="E2508" i="11"/>
  <c r="E2507" i="11"/>
  <c r="E2506" i="11"/>
  <c r="E2505" i="11"/>
  <c r="E2504" i="11"/>
  <c r="E2503" i="11"/>
  <c r="E2502" i="11"/>
  <c r="E2501" i="11"/>
  <c r="E2500" i="11"/>
  <c r="E2499" i="11"/>
  <c r="E2498" i="11"/>
  <c r="E2497" i="11"/>
  <c r="E2496" i="11"/>
  <c r="E2495" i="11"/>
  <c r="E2494" i="11"/>
  <c r="E2493" i="11"/>
  <c r="E2492" i="11"/>
  <c r="E2491" i="11"/>
  <c r="E2490" i="11"/>
  <c r="E2489" i="11"/>
  <c r="E2488" i="11"/>
  <c r="E2487" i="11"/>
  <c r="E2486" i="11"/>
  <c r="E2485" i="11"/>
  <c r="E2484" i="11"/>
  <c r="E2483" i="11"/>
  <c r="E2482" i="11"/>
  <c r="E2481" i="11"/>
  <c r="E2480" i="11"/>
  <c r="E2479" i="11"/>
  <c r="E2478" i="11"/>
  <c r="E2477" i="11"/>
  <c r="E2476" i="11"/>
  <c r="E2475" i="11"/>
  <c r="E2474" i="11"/>
  <c r="E2473" i="11"/>
  <c r="E2472" i="11"/>
  <c r="E2471" i="11"/>
  <c r="E2470" i="11"/>
  <c r="E2469" i="11"/>
  <c r="E2468" i="11"/>
  <c r="E2467" i="11"/>
  <c r="E2466" i="11"/>
  <c r="E2465" i="11"/>
  <c r="E2464" i="11"/>
  <c r="E2463" i="11"/>
  <c r="E2462" i="11"/>
  <c r="E2461" i="11"/>
  <c r="E2460" i="11"/>
  <c r="E2459" i="11"/>
  <c r="E2458" i="11"/>
  <c r="E2457" i="11"/>
  <c r="E2456" i="11"/>
  <c r="E2455" i="11"/>
  <c r="E2454" i="11"/>
  <c r="E2453" i="11"/>
  <c r="E2452" i="11"/>
  <c r="E2451" i="11"/>
  <c r="E2450" i="11"/>
  <c r="E2449" i="11"/>
  <c r="E2448" i="11"/>
  <c r="E2447" i="11"/>
  <c r="E2446" i="11"/>
  <c r="E2445" i="11"/>
  <c r="E2444" i="11"/>
  <c r="E2443" i="11"/>
  <c r="E2442" i="11"/>
  <c r="E2441" i="11"/>
  <c r="E2440" i="11"/>
  <c r="E2439" i="11"/>
  <c r="E2438" i="11"/>
  <c r="E2437" i="11"/>
  <c r="E2436" i="11"/>
  <c r="E2435" i="11"/>
  <c r="E2434" i="11"/>
  <c r="E2433" i="11"/>
  <c r="E2432" i="11"/>
  <c r="E2431" i="11"/>
  <c r="E2430" i="11"/>
  <c r="E2429" i="11"/>
  <c r="E2428" i="11"/>
  <c r="E2427" i="11"/>
  <c r="E2426" i="11"/>
  <c r="E2425" i="11"/>
  <c r="E2424" i="11"/>
  <c r="E2423" i="11"/>
  <c r="E2422" i="11"/>
  <c r="E2421" i="11"/>
  <c r="E2420" i="11"/>
  <c r="E2419" i="11"/>
  <c r="E2418" i="11"/>
  <c r="E2417" i="11"/>
  <c r="E2416" i="11"/>
  <c r="E2415" i="11"/>
  <c r="E2414" i="11"/>
  <c r="E2413" i="11"/>
  <c r="E2412" i="11"/>
  <c r="E2411" i="11"/>
  <c r="E2410" i="11"/>
  <c r="E2409" i="11"/>
  <c r="E2408" i="11"/>
  <c r="E2407" i="11"/>
  <c r="E2406" i="11"/>
  <c r="E2405" i="11"/>
  <c r="E2404" i="11"/>
  <c r="E2403" i="11"/>
  <c r="E2402" i="11"/>
  <c r="E2401" i="11"/>
  <c r="E2400" i="11"/>
  <c r="E2399" i="11"/>
  <c r="E2398" i="11"/>
  <c r="E2397" i="11"/>
  <c r="E2396" i="11"/>
  <c r="E2395" i="11"/>
  <c r="E2394" i="11"/>
  <c r="E2393" i="11"/>
  <c r="E2392" i="11"/>
  <c r="E2391" i="11"/>
  <c r="E2390" i="11"/>
  <c r="E2389" i="11"/>
  <c r="E2388" i="11"/>
  <c r="E2387" i="11"/>
  <c r="E2386" i="11"/>
  <c r="E2385" i="11"/>
  <c r="E2384" i="11"/>
  <c r="E2383" i="11"/>
  <c r="E2382" i="11"/>
  <c r="E2381" i="11"/>
  <c r="E2380" i="11"/>
  <c r="E2379" i="11"/>
  <c r="E2378" i="11"/>
  <c r="E2377" i="11"/>
  <c r="E2376" i="11"/>
  <c r="E2375" i="11"/>
  <c r="E2374" i="11"/>
  <c r="E2373" i="11"/>
  <c r="E2372" i="11"/>
  <c r="E2371" i="11"/>
  <c r="E2370" i="11"/>
  <c r="E2369" i="11"/>
  <c r="E2368" i="11"/>
  <c r="E2367" i="11"/>
  <c r="E2366" i="11"/>
  <c r="E2365" i="11"/>
  <c r="E2364" i="11"/>
  <c r="E2363" i="11"/>
  <c r="E2362" i="11"/>
  <c r="E2361" i="11"/>
  <c r="E2360" i="11"/>
  <c r="E2359" i="11"/>
  <c r="E2358" i="11"/>
  <c r="E2357" i="11"/>
  <c r="E2356" i="11"/>
  <c r="E2355" i="11"/>
  <c r="E2354" i="11"/>
  <c r="E2353" i="11"/>
  <c r="E2352" i="11"/>
  <c r="E2351" i="11"/>
  <c r="E2350" i="11"/>
  <c r="E2349" i="11"/>
  <c r="E2348" i="11"/>
  <c r="E2347" i="11"/>
  <c r="E2346" i="11"/>
  <c r="E2345" i="11"/>
  <c r="E2344" i="11"/>
  <c r="E2343" i="11"/>
  <c r="E2342" i="11"/>
  <c r="E2341" i="11"/>
  <c r="E2340" i="11"/>
  <c r="E2339" i="11"/>
  <c r="E2338" i="11"/>
  <c r="E2337" i="11"/>
  <c r="E2336" i="11"/>
  <c r="E2335" i="11"/>
  <c r="E2334" i="11"/>
  <c r="E2333" i="11"/>
  <c r="E2332" i="11"/>
  <c r="E2331" i="11"/>
  <c r="E2330" i="11"/>
  <c r="E2329" i="11"/>
  <c r="E2328" i="11"/>
  <c r="E2327" i="11"/>
  <c r="E2326" i="11"/>
  <c r="E2325" i="11"/>
  <c r="E2324" i="11"/>
  <c r="E2323" i="11"/>
  <c r="E2322" i="11"/>
  <c r="E2321" i="11"/>
  <c r="E2320" i="11"/>
  <c r="E2319" i="11"/>
  <c r="E2318" i="11"/>
  <c r="E2317" i="11"/>
  <c r="E2316" i="11"/>
  <c r="E2315" i="11"/>
  <c r="E2314" i="11"/>
  <c r="E2313" i="11"/>
  <c r="E2312" i="11"/>
  <c r="E2311" i="11"/>
  <c r="E2310" i="11"/>
  <c r="E2309" i="11"/>
  <c r="E2308" i="11"/>
  <c r="E2307" i="11"/>
  <c r="E2306" i="11"/>
  <c r="E2305" i="11"/>
  <c r="E2304" i="11"/>
  <c r="E2303" i="11"/>
  <c r="E2302" i="11"/>
  <c r="E2301" i="11"/>
  <c r="E2300" i="11"/>
  <c r="E2299" i="11"/>
  <c r="E2298" i="11"/>
  <c r="E2297" i="11"/>
  <c r="E2296" i="11"/>
  <c r="E2295" i="11"/>
  <c r="E2294" i="11"/>
  <c r="E2293" i="11"/>
  <c r="E2292" i="11"/>
  <c r="E2291" i="11"/>
  <c r="E2290" i="11"/>
  <c r="E2289" i="11"/>
  <c r="E2288" i="11"/>
  <c r="E2287" i="11"/>
  <c r="E2286" i="11"/>
  <c r="E2285" i="11"/>
  <c r="E2284" i="11"/>
  <c r="E2283" i="11"/>
  <c r="E2282" i="11"/>
  <c r="E2281" i="11"/>
  <c r="E2280" i="11"/>
  <c r="E2279" i="11"/>
  <c r="E2278" i="11"/>
  <c r="E2277" i="11"/>
  <c r="E2276" i="11"/>
  <c r="E2275" i="11"/>
  <c r="E2274" i="11"/>
  <c r="E2273" i="11"/>
  <c r="E2272" i="11"/>
  <c r="E2271" i="11"/>
  <c r="E2270" i="11"/>
  <c r="E2269" i="11"/>
  <c r="E2268" i="11"/>
  <c r="E2267" i="11"/>
  <c r="E2266" i="11"/>
  <c r="E2265" i="11"/>
  <c r="E2264" i="11"/>
  <c r="E2263" i="11"/>
  <c r="E2262" i="11"/>
  <c r="E2261" i="11"/>
  <c r="E2260" i="11"/>
  <c r="E2259" i="11"/>
  <c r="E2258" i="11"/>
  <c r="E2257" i="11"/>
  <c r="E2256" i="11"/>
  <c r="E2255" i="11"/>
  <c r="E2254" i="11"/>
  <c r="E2253" i="11"/>
  <c r="E2252" i="11"/>
  <c r="E2251" i="11"/>
  <c r="E2250" i="11"/>
  <c r="E2249" i="11"/>
  <c r="E2248" i="11"/>
  <c r="E2247" i="11"/>
  <c r="E2246" i="11"/>
  <c r="E2245" i="11"/>
  <c r="E2244" i="11"/>
  <c r="E2243" i="11"/>
  <c r="E2242" i="11"/>
  <c r="E2241" i="11"/>
  <c r="E2240" i="11"/>
  <c r="E2239" i="11"/>
  <c r="E2238" i="11"/>
  <c r="E2237" i="11"/>
  <c r="E2236" i="11"/>
  <c r="E2235" i="11"/>
  <c r="E2234" i="11"/>
  <c r="E2233" i="11"/>
  <c r="E2232" i="11"/>
  <c r="E2231" i="11"/>
  <c r="E2230" i="11"/>
  <c r="E2229" i="11"/>
  <c r="E2228" i="11"/>
  <c r="E2227" i="11"/>
  <c r="E2226" i="11"/>
  <c r="E2225" i="11"/>
  <c r="E2224" i="11"/>
  <c r="E2223" i="11"/>
  <c r="E2222" i="11"/>
  <c r="E2221" i="11"/>
  <c r="E2220" i="11"/>
  <c r="E2219" i="11"/>
  <c r="E2218" i="11"/>
  <c r="E2217" i="11"/>
  <c r="E2216" i="11"/>
  <c r="E2215" i="11"/>
  <c r="E2214" i="11"/>
  <c r="E2213" i="11"/>
  <c r="E2212" i="11"/>
  <c r="E2211" i="11"/>
  <c r="E2210" i="11"/>
  <c r="E2209" i="11"/>
  <c r="E2208" i="11"/>
  <c r="E2207" i="11"/>
  <c r="E2206" i="11"/>
  <c r="E2205" i="11"/>
  <c r="E2204" i="11"/>
  <c r="E2203" i="11"/>
  <c r="E2202" i="11"/>
  <c r="E2201" i="11"/>
  <c r="E2200" i="11"/>
  <c r="E2199" i="11"/>
  <c r="E2198" i="11"/>
  <c r="E2196" i="11"/>
  <c r="E2195" i="11"/>
  <c r="E2194" i="11"/>
  <c r="E2193" i="11"/>
  <c r="E2192" i="11"/>
  <c r="E2191" i="11"/>
  <c r="E2190" i="11"/>
  <c r="E2189" i="11"/>
  <c r="E2188" i="11"/>
  <c r="E2187" i="11"/>
  <c r="E2186" i="11"/>
  <c r="E2185" i="11"/>
  <c r="E2184" i="11"/>
  <c r="E2183" i="11"/>
  <c r="E2182" i="11"/>
  <c r="E2181" i="11"/>
  <c r="E2180" i="11"/>
  <c r="E2179" i="11"/>
  <c r="E2178" i="11"/>
  <c r="E2177" i="11"/>
  <c r="E2176" i="11"/>
  <c r="E2175" i="11"/>
  <c r="E2174" i="11"/>
  <c r="E2173" i="11"/>
  <c r="E2172" i="11"/>
  <c r="E2171" i="11"/>
  <c r="E2170" i="11"/>
  <c r="E2169" i="11"/>
  <c r="E2168" i="11"/>
  <c r="E2167" i="11"/>
  <c r="E2166" i="11"/>
  <c r="E2165" i="11"/>
  <c r="E2164" i="11"/>
  <c r="E2163" i="11"/>
  <c r="E2162" i="11"/>
  <c r="E2161" i="11"/>
  <c r="E2160" i="11"/>
  <c r="E2159" i="11"/>
  <c r="E2158" i="11"/>
  <c r="E2157" i="11"/>
  <c r="E2156" i="11"/>
  <c r="E2155" i="11"/>
  <c r="E2154" i="11"/>
  <c r="E2153" i="11"/>
  <c r="E2152" i="11"/>
  <c r="E2151" i="11"/>
  <c r="E2150" i="11"/>
  <c r="E2149" i="11"/>
  <c r="E2148" i="11"/>
  <c r="E2147" i="11"/>
  <c r="E2146" i="11"/>
  <c r="E2145" i="11"/>
  <c r="E2144" i="11"/>
  <c r="E2143" i="11"/>
  <c r="E2139" i="11"/>
  <c r="E2138" i="11"/>
  <c r="E2137" i="11"/>
  <c r="E2136" i="11"/>
  <c r="E2135" i="11"/>
  <c r="E2134" i="11"/>
  <c r="E2133" i="11"/>
  <c r="E2132" i="11"/>
  <c r="E2131" i="11"/>
  <c r="E2130" i="11"/>
  <c r="E2129" i="11"/>
  <c r="E2128" i="11"/>
  <c r="E2127" i="11"/>
  <c r="E2126" i="11"/>
  <c r="E2125" i="11"/>
  <c r="E2124" i="11"/>
  <c r="E2123" i="11"/>
  <c r="E2122" i="11"/>
  <c r="E2121" i="11"/>
  <c r="E2120" i="11"/>
  <c r="E2119" i="11"/>
  <c r="E2118" i="11"/>
  <c r="E2117" i="11"/>
  <c r="E2116" i="11"/>
  <c r="E2115" i="11"/>
  <c r="E2114" i="11"/>
  <c r="E2113" i="11"/>
  <c r="E2112" i="11"/>
  <c r="E2111" i="11"/>
  <c r="E2110" i="11"/>
  <c r="E2109" i="11"/>
  <c r="E2108" i="11"/>
  <c r="E2107" i="11"/>
  <c r="E2106" i="11"/>
  <c r="E2105" i="11"/>
  <c r="E2104" i="11"/>
  <c r="E2103" i="11"/>
  <c r="E2101" i="11"/>
  <c r="E2100" i="11"/>
  <c r="E2099" i="11"/>
  <c r="E2098" i="11"/>
  <c r="E2097" i="11"/>
  <c r="E2096" i="11"/>
  <c r="E2095" i="11"/>
  <c r="E2094" i="11"/>
  <c r="E2093" i="11"/>
  <c r="E2092" i="11"/>
  <c r="E2091" i="11"/>
  <c r="E2090" i="11"/>
  <c r="E2089" i="11"/>
  <c r="E2088" i="11"/>
  <c r="E2087" i="11"/>
  <c r="E2086" i="11"/>
  <c r="E2085" i="11"/>
  <c r="E2083" i="11"/>
  <c r="E2082" i="11"/>
  <c r="E2081" i="11"/>
  <c r="E2080" i="11"/>
  <c r="E2079" i="11"/>
  <c r="E2078" i="11"/>
  <c r="E2077" i="11"/>
  <c r="E2076" i="11"/>
  <c r="E2075" i="11"/>
  <c r="E2074" i="11"/>
  <c r="E2073" i="11"/>
  <c r="E2072" i="11"/>
  <c r="E2071" i="11"/>
  <c r="E2070" i="11"/>
  <c r="E2069" i="11"/>
  <c r="E2068" i="11"/>
  <c r="E2067" i="11"/>
  <c r="E2066" i="11"/>
  <c r="E2065" i="11"/>
  <c r="E2064" i="11"/>
  <c r="E2063" i="11"/>
  <c r="E2062" i="11"/>
  <c r="E2061" i="11"/>
  <c r="E2060" i="11"/>
  <c r="E2058" i="11"/>
  <c r="E2057" i="11"/>
  <c r="E2056" i="11"/>
  <c r="E2055" i="11"/>
  <c r="E2054" i="11"/>
  <c r="E2053" i="11"/>
  <c r="E2052" i="11"/>
  <c r="E2051" i="11"/>
  <c r="E2050" i="11"/>
  <c r="E2049" i="11"/>
  <c r="E2048" i="11"/>
  <c r="E2047" i="11"/>
  <c r="E2046" i="11"/>
  <c r="E2045" i="11"/>
  <c r="E2044" i="11"/>
  <c r="E2043" i="11"/>
  <c r="E2042" i="11"/>
  <c r="E2041" i="11"/>
  <c r="E2040" i="11"/>
  <c r="E2039" i="11"/>
  <c r="E2038" i="11"/>
  <c r="E2037" i="11"/>
  <c r="E2036" i="11"/>
  <c r="E2035" i="11"/>
  <c r="E2034" i="11"/>
  <c r="E2033" i="11"/>
  <c r="E2032" i="11"/>
  <c r="E2031" i="11"/>
  <c r="E2030" i="11"/>
  <c r="E2029" i="11"/>
  <c r="E2028" i="11"/>
  <c r="E2027" i="11"/>
  <c r="E2026" i="11"/>
  <c r="E2025" i="11"/>
  <c r="E2024" i="11"/>
  <c r="E2023" i="11"/>
  <c r="E2022" i="11"/>
  <c r="E2021" i="11"/>
  <c r="E2020" i="11"/>
  <c r="E2019" i="11"/>
  <c r="E2018" i="11"/>
  <c r="E2017" i="11"/>
  <c r="E2016" i="11"/>
  <c r="E2015" i="11"/>
  <c r="E2014" i="11"/>
  <c r="E2013" i="11"/>
  <c r="E2012" i="11"/>
  <c r="E2011" i="11"/>
  <c r="E2010" i="11"/>
  <c r="E2009" i="11"/>
  <c r="E2008" i="11"/>
  <c r="E2007" i="11"/>
  <c r="E2006" i="11"/>
  <c r="E2005" i="11"/>
  <c r="E2004" i="11"/>
  <c r="E2003" i="11"/>
  <c r="E2002" i="11"/>
  <c r="E2001" i="11"/>
  <c r="E2000" i="11"/>
  <c r="E1999" i="11"/>
  <c r="E1998" i="11"/>
  <c r="E1997" i="11"/>
  <c r="E1996" i="11"/>
  <c r="E1995" i="11"/>
  <c r="E1994" i="11"/>
  <c r="E1993" i="11"/>
  <c r="E1992" i="11"/>
  <c r="E1991" i="11"/>
  <c r="E1989" i="11"/>
  <c r="E1988" i="11"/>
  <c r="E1987" i="11"/>
  <c r="E1986" i="11"/>
  <c r="E1985" i="11"/>
  <c r="E1984" i="11"/>
  <c r="E1983" i="11"/>
  <c r="E1982" i="11"/>
  <c r="E1981" i="11"/>
  <c r="E1980" i="11"/>
  <c r="E1979" i="11"/>
  <c r="E1978" i="11"/>
  <c r="E1977" i="11"/>
  <c r="E1976" i="11"/>
  <c r="E1975" i="11"/>
  <c r="E1974" i="11"/>
  <c r="E1973" i="11"/>
  <c r="E1972" i="11"/>
  <c r="E1971" i="11"/>
  <c r="E1970" i="11"/>
  <c r="E1969" i="11"/>
  <c r="E1968" i="11"/>
  <c r="E1967" i="11"/>
  <c r="E1966" i="11"/>
  <c r="E1965" i="11"/>
  <c r="E1964" i="11"/>
  <c r="E1963" i="11"/>
  <c r="E1962" i="11"/>
  <c r="E1961" i="11"/>
  <c r="E1960" i="11"/>
  <c r="E1959" i="11"/>
  <c r="E1958" i="11"/>
  <c r="E1957" i="11"/>
  <c r="E1956" i="11"/>
  <c r="E1955" i="11"/>
  <c r="E1954" i="11"/>
  <c r="E1952" i="11"/>
  <c r="E1951" i="11"/>
  <c r="E1950" i="11"/>
  <c r="E1949" i="11"/>
  <c r="E1948" i="11"/>
  <c r="E1947" i="11"/>
  <c r="E1946" i="11"/>
  <c r="E1945" i="11"/>
  <c r="E1944" i="11"/>
  <c r="E1943" i="11"/>
  <c r="E1942" i="11"/>
  <c r="E1941" i="11"/>
  <c r="E1940" i="11"/>
  <c r="E1939" i="11"/>
  <c r="E1938" i="11"/>
  <c r="E1934" i="11"/>
  <c r="E1933" i="11"/>
  <c r="E1932" i="11"/>
  <c r="E1931" i="11"/>
  <c r="E1930" i="11"/>
  <c r="E1929" i="11"/>
  <c r="E1928" i="11"/>
  <c r="E1927" i="11"/>
  <c r="E1926" i="11"/>
  <c r="E1925" i="11"/>
  <c r="E1924" i="11"/>
  <c r="E1923" i="11"/>
  <c r="E1922" i="11"/>
  <c r="E1921" i="11"/>
  <c r="E1920" i="11"/>
  <c r="E1919" i="11"/>
  <c r="E1918" i="11"/>
  <c r="E1917" i="11"/>
  <c r="E1916" i="11"/>
  <c r="E1915" i="11"/>
  <c r="E1914" i="11"/>
  <c r="E1913" i="11"/>
  <c r="E1912" i="11"/>
  <c r="E1911" i="11"/>
  <c r="E1910" i="11"/>
  <c r="E1909" i="11"/>
  <c r="E1908" i="11"/>
  <c r="E1907" i="11"/>
  <c r="E1906" i="11"/>
  <c r="E1905" i="11"/>
  <c r="E1904" i="11"/>
  <c r="E1903" i="11"/>
  <c r="E1902" i="11"/>
  <c r="E1901" i="11"/>
  <c r="E1900" i="11"/>
  <c r="E1899" i="11"/>
  <c r="E1898" i="11"/>
  <c r="E1897" i="11"/>
  <c r="E1896" i="11"/>
  <c r="E1895" i="11"/>
  <c r="E1894" i="11"/>
  <c r="E1893" i="11"/>
  <c r="E1892" i="11"/>
  <c r="E1891" i="11"/>
  <c r="E1890" i="11"/>
  <c r="E1889" i="11"/>
  <c r="E1888" i="11"/>
  <c r="E1887" i="11"/>
  <c r="E1886" i="11"/>
  <c r="E1885" i="11"/>
  <c r="E1884" i="11"/>
  <c r="E1883" i="11"/>
  <c r="E1882" i="11"/>
  <c r="E1881" i="11"/>
  <c r="E1880" i="11"/>
  <c r="E1879" i="11"/>
  <c r="E1878" i="11"/>
  <c r="E1877" i="11"/>
  <c r="E1876" i="11"/>
  <c r="E1875" i="11"/>
  <c r="E1874" i="11"/>
  <c r="E1873" i="11"/>
  <c r="E1872" i="11"/>
  <c r="E1871" i="11"/>
  <c r="E1870" i="11"/>
  <c r="E1869" i="11"/>
  <c r="E1868" i="11"/>
  <c r="E1867" i="11"/>
  <c r="E1866" i="11"/>
  <c r="E1865" i="11"/>
  <c r="E1864" i="11"/>
  <c r="E1863" i="11"/>
  <c r="E1862" i="11"/>
  <c r="E1861" i="11"/>
  <c r="E1860" i="11"/>
  <c r="E1859" i="11"/>
  <c r="E1858" i="11"/>
  <c r="E1857" i="11"/>
  <c r="E1856" i="11"/>
  <c r="E1855" i="11"/>
  <c r="E1854" i="11"/>
  <c r="E1853" i="11"/>
  <c r="E1852" i="11"/>
  <c r="E1851" i="11"/>
  <c r="E1850" i="11"/>
  <c r="E1849" i="11"/>
  <c r="E1848" i="11"/>
  <c r="E1847" i="11"/>
  <c r="E1846" i="11"/>
  <c r="E1845" i="11"/>
  <c r="E1844" i="11"/>
  <c r="E1843" i="11"/>
  <c r="E1842" i="11"/>
  <c r="E1841" i="11"/>
  <c r="E1840" i="11"/>
  <c r="E1839" i="11"/>
  <c r="E1838" i="11"/>
  <c r="E1837" i="11"/>
  <c r="E1836" i="11"/>
  <c r="E1835" i="11"/>
  <c r="E1834" i="11"/>
  <c r="E1832" i="11"/>
  <c r="E1831" i="11"/>
  <c r="E1830" i="11"/>
  <c r="E1829" i="11"/>
  <c r="E1828" i="11"/>
  <c r="E1827" i="11"/>
  <c r="E1826" i="11"/>
  <c r="E1825" i="11"/>
  <c r="E1824" i="11"/>
  <c r="E1823" i="11"/>
  <c r="E1822" i="11"/>
  <c r="E1821" i="11"/>
  <c r="E1820" i="11"/>
  <c r="E1819" i="11"/>
  <c r="E1818" i="11"/>
  <c r="E1817" i="11"/>
  <c r="E1816" i="11"/>
  <c r="E1815" i="11"/>
  <c r="E1814" i="11"/>
  <c r="E1813" i="11"/>
  <c r="E1812" i="11"/>
  <c r="E1811" i="11"/>
  <c r="E1810" i="11"/>
  <c r="E1809" i="11"/>
  <c r="E1808" i="11"/>
  <c r="E1807" i="11"/>
  <c r="E1806" i="11"/>
  <c r="E1805" i="11"/>
  <c r="E1804" i="11"/>
  <c r="E1803" i="11"/>
  <c r="E1802" i="11"/>
  <c r="E1801" i="11"/>
  <c r="E1800" i="11"/>
  <c r="E1799" i="11"/>
  <c r="E1798" i="11"/>
  <c r="E1797" i="11"/>
  <c r="E1796" i="11"/>
  <c r="E1795" i="11"/>
  <c r="E1794" i="11"/>
  <c r="E1793" i="11"/>
  <c r="E1792" i="11"/>
  <c r="E1791" i="11"/>
  <c r="E1790" i="11"/>
  <c r="E1789" i="11"/>
  <c r="E1788" i="11"/>
  <c r="E1787" i="11"/>
  <c r="E1786" i="11"/>
  <c r="E1785" i="11"/>
  <c r="E1784" i="11"/>
  <c r="E1783" i="11"/>
  <c r="E1782" i="11"/>
  <c r="E1781" i="11"/>
  <c r="E1780" i="11"/>
  <c r="E1779" i="11"/>
  <c r="E1778" i="11"/>
  <c r="E1777" i="11"/>
  <c r="E1776" i="11"/>
  <c r="E1775" i="11"/>
  <c r="E1774" i="11"/>
  <c r="E1773" i="11"/>
  <c r="E1772" i="11"/>
  <c r="E1771" i="11"/>
  <c r="E1770" i="11"/>
  <c r="E1769" i="11"/>
  <c r="E1768" i="11"/>
  <c r="E1767" i="11"/>
  <c r="E1766" i="11"/>
  <c r="E1765" i="11"/>
  <c r="E1764" i="11"/>
  <c r="E1763" i="11"/>
  <c r="E1762" i="11"/>
  <c r="E1761" i="11"/>
  <c r="E1760" i="11"/>
  <c r="E1759" i="11"/>
  <c r="E1758" i="11"/>
  <c r="E1757" i="11"/>
  <c r="E1756" i="11"/>
  <c r="E1755" i="11"/>
  <c r="E1754" i="11"/>
  <c r="E1753" i="11"/>
  <c r="E1752" i="11"/>
  <c r="E1751" i="11"/>
  <c r="E1750" i="11"/>
  <c r="E1749" i="11"/>
  <c r="E1748" i="11"/>
  <c r="E1747" i="11"/>
  <c r="E1746" i="11"/>
  <c r="E1745" i="11"/>
  <c r="E1744" i="11"/>
  <c r="E1743" i="11"/>
  <c r="E1742" i="11"/>
  <c r="E1741" i="11"/>
  <c r="E1740" i="11"/>
  <c r="E1739" i="11"/>
  <c r="E1738" i="11"/>
  <c r="E1737" i="11"/>
  <c r="E1736" i="11"/>
  <c r="E1735" i="11"/>
  <c r="E1734" i="11"/>
  <c r="E1733" i="11"/>
  <c r="E1732" i="11"/>
  <c r="E1731" i="11"/>
  <c r="E1730" i="11"/>
  <c r="E1729" i="11"/>
  <c r="E1728" i="11"/>
  <c r="E1727" i="11"/>
  <c r="E1726" i="11"/>
  <c r="E1725" i="11"/>
  <c r="E1724" i="11"/>
  <c r="E1723" i="11"/>
  <c r="E1722" i="11"/>
  <c r="E1721" i="11"/>
  <c r="E1720" i="11"/>
  <c r="E1719" i="11"/>
  <c r="E1718" i="11"/>
  <c r="E1717" i="11"/>
  <c r="E1716" i="11"/>
  <c r="E1715" i="11"/>
  <c r="E1714" i="11"/>
  <c r="E1713" i="11"/>
  <c r="E1712" i="11"/>
  <c r="E1711" i="11"/>
  <c r="E1710" i="11"/>
  <c r="E1709" i="11"/>
  <c r="E1708" i="11"/>
  <c r="E1707" i="11"/>
  <c r="E1706" i="11"/>
  <c r="E1705" i="11"/>
  <c r="E1704" i="11"/>
  <c r="E1703" i="11"/>
  <c r="E1702" i="11"/>
  <c r="E1701" i="11"/>
  <c r="E1700" i="11"/>
  <c r="E1699" i="11"/>
  <c r="E1698" i="11"/>
  <c r="E1697" i="11"/>
  <c r="E1696" i="11"/>
  <c r="E1695" i="11"/>
  <c r="E1694" i="11"/>
  <c r="E1693" i="11"/>
  <c r="E1692" i="11"/>
  <c r="E1691" i="11"/>
  <c r="E1690" i="11"/>
  <c r="E1689" i="11"/>
  <c r="E1688" i="11"/>
  <c r="E1687" i="11"/>
  <c r="E1686" i="11"/>
  <c r="E1685" i="11"/>
  <c r="E1684" i="11"/>
  <c r="E1683" i="11"/>
  <c r="E1682" i="11"/>
  <c r="E1681" i="11"/>
  <c r="E1680" i="11"/>
  <c r="E1679" i="11"/>
  <c r="E1678" i="11"/>
  <c r="E1676" i="11"/>
  <c r="E1675" i="11"/>
  <c r="E1674" i="11"/>
  <c r="E1673" i="11"/>
  <c r="E1672" i="11"/>
  <c r="E1671" i="11"/>
  <c r="E1670" i="11"/>
  <c r="E1669" i="11"/>
  <c r="E1668" i="11"/>
  <c r="E1667" i="11"/>
  <c r="E1666" i="11"/>
  <c r="E1665" i="11"/>
  <c r="E1664" i="11"/>
  <c r="E1663" i="11"/>
  <c r="E1662" i="11"/>
  <c r="E1661" i="11"/>
  <c r="E1660" i="11"/>
  <c r="E1659" i="11"/>
  <c r="E1658" i="11"/>
  <c r="E1657" i="11"/>
  <c r="E1656" i="11"/>
  <c r="E1655" i="11"/>
  <c r="E1654" i="11"/>
  <c r="E1653" i="11"/>
  <c r="E1652" i="11"/>
  <c r="E1651" i="11"/>
  <c r="E1650" i="11"/>
  <c r="E1649" i="11"/>
  <c r="E1648" i="11"/>
  <c r="E1647" i="11"/>
  <c r="E1646" i="11"/>
  <c r="E1645" i="11"/>
  <c r="E1644" i="11"/>
  <c r="E1643" i="11"/>
  <c r="E1641" i="11"/>
  <c r="E1640" i="11"/>
  <c r="E1639" i="11"/>
  <c r="E1638" i="11"/>
  <c r="E1637" i="11"/>
  <c r="E1636" i="11"/>
  <c r="E1635" i="11"/>
  <c r="E1634" i="11"/>
  <c r="E1633" i="11"/>
  <c r="E1632" i="11"/>
  <c r="E1631" i="11"/>
  <c r="E1630" i="11"/>
  <c r="E1629" i="11"/>
  <c r="E1628" i="11"/>
  <c r="E1627" i="11"/>
  <c r="E1626" i="11"/>
  <c r="E1625" i="11"/>
  <c r="E1624" i="11"/>
  <c r="E1623" i="11"/>
  <c r="E1622" i="11"/>
  <c r="E1621" i="11"/>
  <c r="E1620" i="11"/>
  <c r="E1619" i="11"/>
  <c r="E1618" i="11"/>
  <c r="E1617" i="11"/>
  <c r="E1616" i="11"/>
  <c r="E1615" i="11"/>
  <c r="E1614" i="11"/>
  <c r="E1613" i="11"/>
  <c r="E1612" i="11"/>
  <c r="E1611" i="11"/>
  <c r="E1610" i="11"/>
  <c r="E1609" i="11"/>
  <c r="E1608" i="11"/>
  <c r="E1607" i="11"/>
  <c r="E1606" i="11"/>
  <c r="E1605" i="11"/>
  <c r="E1604" i="11"/>
  <c r="E1603" i="11"/>
  <c r="E1602" i="11"/>
  <c r="E1601" i="11"/>
  <c r="E1600" i="11"/>
  <c r="E1599" i="11"/>
  <c r="E1598" i="11"/>
  <c r="E1597" i="11"/>
  <c r="E1596" i="11"/>
  <c r="E1595" i="11"/>
  <c r="E1594" i="11"/>
  <c r="E1593" i="11"/>
  <c r="E1592" i="11"/>
  <c r="E1591" i="11"/>
  <c r="E1590" i="11"/>
  <c r="E1589" i="11"/>
  <c r="E1588" i="11"/>
  <c r="E1587" i="11"/>
  <c r="E1586" i="11"/>
  <c r="E1585" i="11"/>
  <c r="E1584" i="11"/>
  <c r="E1583" i="11"/>
  <c r="E1582" i="11"/>
  <c r="E1581" i="11"/>
  <c r="E1580" i="11"/>
  <c r="E1579" i="11"/>
  <c r="E1578" i="11"/>
  <c r="E1576" i="11"/>
  <c r="E1575" i="11"/>
  <c r="E1574" i="11"/>
  <c r="E1573" i="11"/>
  <c r="E1572" i="11"/>
  <c r="E1571" i="11"/>
  <c r="E1570" i="11"/>
  <c r="E1569" i="11"/>
  <c r="E1568" i="11"/>
  <c r="E1567" i="11"/>
  <c r="E1566" i="11"/>
  <c r="E1565" i="11"/>
  <c r="E1564" i="11"/>
  <c r="E1563" i="11"/>
  <c r="E1562" i="11"/>
  <c r="E1561" i="11"/>
  <c r="E1560" i="11"/>
  <c r="E1559" i="11"/>
  <c r="E1558" i="11"/>
  <c r="E1557" i="11"/>
  <c r="E1556" i="11"/>
  <c r="E1555" i="11"/>
  <c r="E1554" i="11"/>
  <c r="E1553" i="11"/>
  <c r="E1552" i="11"/>
  <c r="E1551" i="11"/>
  <c r="E1550" i="11"/>
  <c r="E1549" i="11"/>
  <c r="E1548" i="11"/>
  <c r="E1547" i="11"/>
  <c r="E1546" i="11"/>
  <c r="E1545" i="11"/>
  <c r="E1544" i="11"/>
  <c r="E1543" i="11"/>
  <c r="E1542" i="11"/>
  <c r="E1541" i="11"/>
  <c r="E1540" i="11"/>
  <c r="E1539" i="11"/>
  <c r="E1538" i="11"/>
  <c r="E1537" i="11"/>
  <c r="E1536" i="11"/>
  <c r="E1535" i="11"/>
  <c r="E1534" i="11"/>
  <c r="E1533" i="11"/>
  <c r="E1532" i="11"/>
  <c r="E1531" i="11"/>
  <c r="E1530" i="11"/>
  <c r="E1529" i="11"/>
  <c r="E1528" i="11"/>
  <c r="E1527" i="11"/>
  <c r="E1526" i="11"/>
  <c r="E1525" i="11"/>
  <c r="E1524" i="11"/>
  <c r="E1523" i="11"/>
  <c r="E1522" i="11"/>
  <c r="E1521" i="11"/>
  <c r="E1520" i="11"/>
  <c r="E1519" i="11"/>
  <c r="E1518" i="11"/>
  <c r="E1517" i="11"/>
  <c r="E1516" i="11"/>
  <c r="E1515" i="11"/>
  <c r="E1514" i="11"/>
  <c r="E1513" i="11"/>
  <c r="E1512" i="11"/>
  <c r="E1511" i="11"/>
  <c r="E1510" i="11"/>
  <c r="E1509" i="11"/>
  <c r="E1508" i="11"/>
  <c r="E1507" i="11"/>
  <c r="E1506" i="11"/>
  <c r="E1505" i="11"/>
  <c r="E1504" i="11"/>
  <c r="E1503" i="11"/>
  <c r="E1502" i="11"/>
  <c r="E1501" i="11"/>
  <c r="E1500" i="11"/>
  <c r="E1499" i="11"/>
  <c r="E1498" i="11"/>
  <c r="E1497" i="11"/>
  <c r="E1496" i="11"/>
  <c r="E1495" i="11"/>
  <c r="E1494" i="11"/>
  <c r="E1493" i="11"/>
  <c r="E1492" i="11"/>
  <c r="E1491" i="11"/>
  <c r="E1490" i="11"/>
  <c r="E1489" i="11"/>
  <c r="E1488" i="11"/>
  <c r="E1487" i="11"/>
  <c r="E1486" i="11"/>
  <c r="E1485" i="11"/>
  <c r="E1484" i="11"/>
  <c r="E1483" i="11"/>
  <c r="E1482" i="11"/>
  <c r="E1481" i="11"/>
  <c r="E1480" i="11"/>
  <c r="E1479" i="11"/>
  <c r="E1478" i="11"/>
  <c r="E1477" i="11"/>
  <c r="E1476" i="11"/>
  <c r="E1475" i="11"/>
  <c r="E1474" i="11"/>
  <c r="E1473" i="11"/>
  <c r="E1472" i="11"/>
  <c r="E1471" i="11"/>
  <c r="E1470" i="11"/>
  <c r="E1469" i="11"/>
  <c r="E1468" i="11"/>
  <c r="E1467" i="11"/>
  <c r="E1466" i="11"/>
  <c r="E1465" i="11"/>
  <c r="E1464" i="11"/>
  <c r="E1463" i="11"/>
  <c r="E1462" i="11"/>
  <c r="E1461" i="11"/>
  <c r="E1460" i="11"/>
  <c r="E1459" i="11"/>
  <c r="E1458" i="11"/>
  <c r="E1457" i="11"/>
  <c r="E1456" i="11"/>
  <c r="E1455" i="11"/>
  <c r="E1454" i="11"/>
  <c r="E1453" i="11"/>
  <c r="E1452" i="11"/>
  <c r="E1451" i="11"/>
  <c r="E1450" i="11"/>
  <c r="E1449" i="11"/>
  <c r="E1448" i="11"/>
  <c r="E1447" i="11"/>
  <c r="E1446" i="11"/>
  <c r="E1445" i="11"/>
  <c r="E1444" i="11"/>
  <c r="E1443" i="11"/>
  <c r="E1442" i="11"/>
  <c r="E1441" i="11"/>
  <c r="E1440" i="11"/>
  <c r="E1439" i="11"/>
  <c r="E1438" i="11"/>
  <c r="E1437" i="11"/>
  <c r="E1436" i="11"/>
  <c r="E1435" i="11"/>
  <c r="E1434" i="11"/>
  <c r="E1433" i="11"/>
  <c r="E1432" i="11"/>
  <c r="E1431" i="11"/>
  <c r="E1430" i="11"/>
  <c r="E1429" i="11"/>
  <c r="E1428" i="11"/>
  <c r="E1427" i="11"/>
  <c r="E1426" i="11"/>
  <c r="E1425" i="11"/>
  <c r="E1424" i="11"/>
  <c r="E1423" i="11"/>
  <c r="E1422" i="11"/>
  <c r="E1421" i="11"/>
  <c r="E1420" i="11"/>
  <c r="E1419" i="11"/>
  <c r="E1418" i="11"/>
  <c r="E1417" i="11"/>
  <c r="E1416" i="11"/>
  <c r="E1415" i="11"/>
  <c r="E1414" i="11"/>
  <c r="E1413" i="11"/>
  <c r="E1412" i="11"/>
  <c r="E1411" i="11"/>
  <c r="E1410" i="11"/>
  <c r="E1409" i="11"/>
  <c r="E1408" i="11"/>
  <c r="E1407" i="11"/>
  <c r="E1406" i="11"/>
  <c r="E1405" i="11"/>
  <c r="E1404" i="11"/>
  <c r="E1403" i="11"/>
  <c r="E1402" i="11"/>
  <c r="E1401" i="11"/>
  <c r="E1400" i="11"/>
  <c r="E1399" i="11"/>
  <c r="E1398" i="11"/>
  <c r="E1397" i="11"/>
  <c r="E1396" i="11"/>
  <c r="E1395" i="11"/>
  <c r="E1394" i="11"/>
  <c r="E1393" i="11"/>
  <c r="E1392" i="11"/>
  <c r="E1391" i="11"/>
  <c r="E1390" i="11"/>
  <c r="E1389" i="11"/>
  <c r="E1388" i="11"/>
  <c r="E1387" i="11"/>
  <c r="E1386" i="11"/>
  <c r="E1385" i="11"/>
  <c r="E1384" i="11"/>
  <c r="E1383" i="11"/>
  <c r="E1382" i="11"/>
  <c r="E1381" i="11"/>
  <c r="E1380" i="11"/>
  <c r="E1379" i="11"/>
  <c r="E1378" i="11"/>
  <c r="E1377" i="11"/>
  <c r="E1376" i="11"/>
  <c r="E1375" i="11"/>
  <c r="E1374" i="11"/>
  <c r="E1373" i="11"/>
  <c r="E1372" i="11"/>
  <c r="E1371" i="11"/>
  <c r="E1370" i="11"/>
  <c r="E1369" i="11"/>
  <c r="E1368" i="11"/>
  <c r="E1367" i="11"/>
  <c r="E1366" i="11"/>
  <c r="E1365" i="11"/>
  <c r="E1364" i="11"/>
  <c r="E1363" i="11"/>
  <c r="E1362" i="11"/>
  <c r="E1361" i="11"/>
  <c r="E1360" i="11"/>
  <c r="E1359" i="11"/>
  <c r="E1358" i="11"/>
  <c r="E1357" i="11"/>
  <c r="E1356" i="11"/>
  <c r="E1355" i="11"/>
  <c r="E1354" i="11"/>
  <c r="E1353" i="11"/>
  <c r="E1352" i="11"/>
  <c r="E1351" i="11"/>
  <c r="E1350" i="11"/>
  <c r="E1349" i="11"/>
  <c r="E1348" i="11"/>
  <c r="E1347" i="11"/>
  <c r="E1346" i="11"/>
  <c r="E1345" i="11"/>
  <c r="E1344" i="11"/>
  <c r="E1343" i="11"/>
  <c r="E1342" i="11"/>
  <c r="E1341" i="11"/>
  <c r="E1340" i="11"/>
  <c r="E1339" i="11"/>
  <c r="E1338" i="11"/>
  <c r="E1337" i="11"/>
  <c r="E1336" i="11"/>
  <c r="E1334" i="11"/>
  <c r="E1333" i="11"/>
  <c r="E1332" i="11"/>
  <c r="E1331" i="11"/>
  <c r="E1330" i="11"/>
  <c r="E1329" i="11"/>
  <c r="E1328" i="11"/>
  <c r="E1327" i="11"/>
  <c r="E1326" i="11"/>
  <c r="E1325" i="11"/>
  <c r="E1324" i="11"/>
  <c r="E1323" i="11"/>
  <c r="E1322" i="11"/>
  <c r="E1321" i="11"/>
  <c r="E1320" i="11"/>
  <c r="E1319" i="11"/>
  <c r="E1318" i="11"/>
  <c r="E1317" i="11"/>
  <c r="E1316" i="11"/>
  <c r="E1315" i="11"/>
  <c r="E1314" i="11"/>
  <c r="E1313" i="11"/>
  <c r="E1312" i="11"/>
  <c r="E1311" i="11"/>
  <c r="E1310" i="11"/>
  <c r="E1309" i="11"/>
  <c r="E1308" i="11"/>
  <c r="E1307" i="11"/>
  <c r="E1306" i="11"/>
  <c r="E1305" i="11"/>
  <c r="E1304" i="11"/>
  <c r="E1303" i="11"/>
  <c r="E1302" i="11"/>
  <c r="E1300" i="11"/>
  <c r="E1299" i="11"/>
  <c r="E1298" i="11"/>
  <c r="E1297" i="11"/>
  <c r="E1296" i="11"/>
  <c r="E1295" i="11"/>
  <c r="E1294" i="11"/>
  <c r="E1293" i="11"/>
  <c r="E1292" i="11"/>
  <c r="E1291" i="11"/>
  <c r="E1290" i="11"/>
  <c r="E1289" i="11"/>
  <c r="E1288" i="11"/>
  <c r="E1287" i="11"/>
  <c r="E1286" i="11"/>
  <c r="E1285" i="11"/>
  <c r="E1284" i="11"/>
  <c r="E1283" i="11"/>
  <c r="E1282" i="11"/>
  <c r="E1281" i="11"/>
  <c r="E1280" i="11"/>
  <c r="E1279" i="11"/>
  <c r="E1278" i="11"/>
  <c r="E1277" i="11"/>
  <c r="E1276" i="11"/>
  <c r="E1275" i="11"/>
  <c r="E1274" i="11"/>
  <c r="E1273" i="11"/>
  <c r="E1272" i="11"/>
  <c r="E1271" i="11"/>
  <c r="E1270" i="11"/>
  <c r="E1269" i="11"/>
  <c r="E1268" i="11"/>
  <c r="E1267" i="11"/>
  <c r="E1266" i="11"/>
  <c r="E1265" i="11"/>
  <c r="E1264" i="11"/>
  <c r="E1263" i="11"/>
  <c r="E1262" i="11"/>
  <c r="E1261" i="11"/>
  <c r="E1260" i="11"/>
  <c r="E1259" i="11"/>
  <c r="E1258" i="11"/>
  <c r="E1257" i="11"/>
  <c r="E1256" i="11"/>
  <c r="E1255" i="11"/>
  <c r="E1254" i="11"/>
  <c r="E1253" i="11"/>
  <c r="E1252" i="11"/>
  <c r="E1251" i="11"/>
  <c r="E1250" i="11"/>
  <c r="E1249" i="11"/>
  <c r="E1248" i="11"/>
  <c r="E1247" i="11"/>
  <c r="E1246" i="11"/>
  <c r="E1245" i="11"/>
  <c r="E1244" i="11"/>
  <c r="E1243" i="11"/>
  <c r="E1242" i="11"/>
  <c r="E1241" i="11"/>
  <c r="E1240" i="11"/>
  <c r="E1239" i="11"/>
  <c r="E1238" i="11"/>
  <c r="E1237" i="11"/>
  <c r="E1236" i="11"/>
  <c r="E1235" i="11"/>
  <c r="E1234" i="11"/>
  <c r="E1233" i="11"/>
  <c r="E1232" i="11"/>
  <c r="E1231" i="11"/>
  <c r="E1230" i="11"/>
  <c r="E1229" i="11"/>
  <c r="E1228" i="11"/>
  <c r="E1227" i="11"/>
  <c r="E1226" i="11"/>
  <c r="E1225" i="11"/>
  <c r="E1224" i="11"/>
  <c r="E1223" i="11"/>
  <c r="E1222" i="11"/>
  <c r="E1221" i="11"/>
  <c r="E1220" i="11"/>
  <c r="E1219" i="11"/>
  <c r="E1218" i="11"/>
  <c r="E1217" i="11"/>
  <c r="E1216" i="11"/>
  <c r="E1215" i="11"/>
  <c r="E1214" i="11"/>
  <c r="E1213" i="11"/>
  <c r="E1212" i="11"/>
  <c r="E1211" i="11"/>
  <c r="E1210" i="11"/>
  <c r="E1209" i="11"/>
  <c r="E1208" i="11"/>
  <c r="E1207" i="11"/>
  <c r="E1206" i="11"/>
  <c r="E1205" i="11"/>
  <c r="E1204" i="11"/>
  <c r="E1203" i="11"/>
  <c r="E1202" i="11"/>
  <c r="E1201" i="11"/>
  <c r="E1200" i="11"/>
  <c r="E1199" i="11"/>
  <c r="E1198" i="11"/>
  <c r="E1197" i="11"/>
  <c r="E1196" i="11"/>
  <c r="E1195" i="11"/>
  <c r="E1194" i="11"/>
  <c r="E1193" i="11"/>
  <c r="E1192" i="11"/>
  <c r="E1191" i="11"/>
  <c r="E1189" i="11"/>
  <c r="E1188" i="11"/>
  <c r="E1187" i="11"/>
  <c r="E1186" i="11"/>
  <c r="E1185" i="11"/>
  <c r="E1184" i="11"/>
  <c r="E1183" i="11"/>
  <c r="E1182" i="11"/>
  <c r="E1181" i="11"/>
  <c r="E1180" i="11"/>
  <c r="E1179" i="11"/>
  <c r="E1178" i="11"/>
  <c r="E1177" i="11"/>
  <c r="E1176" i="11"/>
  <c r="E1175" i="11"/>
  <c r="E1174" i="11"/>
  <c r="E1173" i="11"/>
  <c r="E1172" i="11"/>
  <c r="E1171" i="11"/>
  <c r="E1170" i="11"/>
  <c r="E1169" i="11"/>
  <c r="E1168" i="11"/>
  <c r="E1167" i="11"/>
  <c r="E1166" i="11"/>
  <c r="E1165" i="11"/>
  <c r="E1164" i="11"/>
  <c r="E1163" i="11"/>
  <c r="E1162" i="11"/>
  <c r="E1161" i="11"/>
  <c r="E1160" i="11"/>
  <c r="E1159" i="11"/>
  <c r="E1158" i="11"/>
  <c r="E1157" i="11"/>
  <c r="E1156" i="11"/>
  <c r="E1155" i="11"/>
  <c r="E1154" i="11"/>
  <c r="E1153" i="11"/>
  <c r="E1152" i="11"/>
  <c r="E1151" i="11"/>
  <c r="E1150" i="11"/>
  <c r="E1149" i="11"/>
  <c r="E1148" i="11"/>
  <c r="E1146" i="11"/>
  <c r="E1145" i="11"/>
  <c r="E1144" i="11"/>
  <c r="E1143" i="11"/>
  <c r="E1142" i="11"/>
  <c r="E1141" i="11"/>
  <c r="E1140" i="11"/>
  <c r="E1139" i="11"/>
  <c r="E1138" i="11"/>
  <c r="E1137" i="11"/>
  <c r="E1136" i="11"/>
  <c r="E1135" i="11"/>
  <c r="E1134" i="11"/>
  <c r="E1133" i="11"/>
  <c r="E1132" i="11"/>
  <c r="E1131" i="11"/>
  <c r="E1130" i="11"/>
  <c r="E1129" i="11"/>
  <c r="E1128" i="11"/>
  <c r="E1127" i="11"/>
  <c r="E1126" i="11"/>
  <c r="E1125" i="11"/>
  <c r="E1120" i="11"/>
  <c r="E1119" i="11"/>
  <c r="E1118" i="11"/>
  <c r="E1117" i="11"/>
  <c r="E1116" i="11"/>
  <c r="E1115" i="11"/>
  <c r="E1114" i="11"/>
  <c r="E1113" i="11"/>
  <c r="E1112" i="11"/>
  <c r="E1111" i="11"/>
  <c r="E1110" i="11"/>
  <c r="E1109" i="11"/>
  <c r="E1108" i="11"/>
  <c r="E1107" i="11"/>
  <c r="E1106" i="11"/>
  <c r="E1105" i="11"/>
  <c r="E1104" i="11"/>
  <c r="E1103" i="11"/>
  <c r="E1102" i="11"/>
  <c r="E1101" i="11"/>
  <c r="E1100" i="11"/>
  <c r="E1099" i="11"/>
  <c r="E1098" i="11"/>
  <c r="E1097" i="11"/>
  <c r="E1096" i="11"/>
  <c r="E1095" i="11"/>
  <c r="E1094" i="11"/>
  <c r="E1093" i="11"/>
  <c r="E1092" i="11"/>
  <c r="E1091" i="11"/>
  <c r="E1090" i="11"/>
  <c r="E1089" i="11"/>
  <c r="E1088" i="11"/>
  <c r="E1087" i="11"/>
  <c r="E1086" i="11"/>
  <c r="E1085" i="11"/>
  <c r="E1084" i="11"/>
  <c r="E1083" i="11"/>
  <c r="E1082" i="11"/>
  <c r="E1081" i="11"/>
  <c r="E1080" i="11"/>
  <c r="E1079" i="11"/>
  <c r="E1078" i="11"/>
  <c r="E1077" i="11"/>
  <c r="E1076" i="11"/>
  <c r="E1075" i="11"/>
  <c r="E1074" i="11"/>
  <c r="E1073" i="11"/>
  <c r="E1072" i="11"/>
  <c r="E1071" i="11"/>
  <c r="E1070" i="11"/>
  <c r="E1069" i="11"/>
  <c r="E1068" i="11"/>
  <c r="E1067" i="11"/>
  <c r="E1066" i="11"/>
  <c r="E1065" i="11"/>
  <c r="E1064" i="11"/>
  <c r="E1063" i="11"/>
  <c r="E1062" i="11"/>
  <c r="E1061" i="11"/>
  <c r="E1060" i="11"/>
  <c r="E1059" i="11"/>
  <c r="E1058" i="11"/>
  <c r="E1057" i="11"/>
  <c r="E1056" i="11"/>
  <c r="E1055" i="11"/>
  <c r="E1054" i="11"/>
  <c r="E1053" i="11"/>
  <c r="E1052" i="11"/>
  <c r="E1051" i="11"/>
  <c r="E1050" i="11"/>
  <c r="E1049" i="11"/>
  <c r="E1048" i="11"/>
  <c r="E1047" i="11"/>
  <c r="E1046" i="11"/>
  <c r="E1045" i="11"/>
  <c r="E1044" i="11"/>
  <c r="E1043" i="11"/>
  <c r="E1042" i="11"/>
  <c r="E1041" i="11"/>
  <c r="E1040" i="11"/>
  <c r="E1039" i="11"/>
  <c r="E1038" i="11"/>
  <c r="E1037" i="11"/>
  <c r="E1036" i="11"/>
  <c r="E1035" i="11"/>
  <c r="E1034" i="11"/>
  <c r="E1033" i="11"/>
  <c r="E1032" i="11"/>
  <c r="E1031" i="11"/>
  <c r="E1030" i="11"/>
  <c r="E1029" i="11"/>
  <c r="E1028" i="11"/>
  <c r="E1027" i="11"/>
  <c r="E1026" i="11"/>
  <c r="E1025" i="11"/>
  <c r="E1024" i="11"/>
  <c r="E1023" i="11"/>
  <c r="E1022" i="11"/>
  <c r="E1021" i="11"/>
  <c r="E1020" i="11"/>
  <c r="E1019" i="11"/>
  <c r="E1018" i="11"/>
  <c r="E1017" i="11"/>
  <c r="E1016" i="11"/>
  <c r="E1015" i="11"/>
  <c r="E1014" i="11"/>
  <c r="E1013" i="11"/>
  <c r="E1012" i="11"/>
  <c r="E1011" i="11"/>
  <c r="E1010" i="11"/>
  <c r="E1009" i="11"/>
  <c r="E1008" i="11"/>
  <c r="E1007" i="11"/>
  <c r="E1006" i="11"/>
  <c r="E1005" i="11"/>
  <c r="E1004" i="11"/>
  <c r="E1003" i="11"/>
  <c r="E1002" i="11"/>
  <c r="E1001" i="11"/>
  <c r="E1000" i="11"/>
  <c r="E999" i="11"/>
  <c r="E998" i="11"/>
  <c r="E997" i="11"/>
  <c r="E996" i="11"/>
  <c r="E995" i="11"/>
  <c r="E994" i="11"/>
  <c r="E993" i="11"/>
  <c r="E992" i="11"/>
  <c r="E991" i="11"/>
  <c r="E990" i="11"/>
  <c r="E989" i="11"/>
  <c r="E988" i="11"/>
  <c r="E987" i="11"/>
  <c r="E986" i="11"/>
  <c r="E985" i="11"/>
  <c r="E984" i="11"/>
  <c r="E983" i="11"/>
  <c r="E982" i="11"/>
  <c r="E981" i="11"/>
  <c r="E980" i="11"/>
  <c r="E979" i="11"/>
  <c r="E978" i="11"/>
  <c r="E977" i="11"/>
  <c r="E976" i="11"/>
  <c r="E975" i="11"/>
  <c r="E974" i="11"/>
  <c r="E973" i="11"/>
  <c r="E972" i="11"/>
  <c r="E971" i="11"/>
  <c r="E970" i="11"/>
  <c r="E969" i="11"/>
  <c r="E968" i="11"/>
  <c r="E967" i="11"/>
  <c r="E966" i="11"/>
  <c r="E965" i="11"/>
  <c r="E964" i="11"/>
  <c r="E963" i="11"/>
  <c r="E962" i="11"/>
  <c r="E961" i="11"/>
  <c r="E960" i="11"/>
  <c r="E959" i="11"/>
  <c r="E958" i="11"/>
  <c r="E957" i="11"/>
  <c r="E956" i="11"/>
  <c r="E955" i="11"/>
  <c r="E954" i="11"/>
  <c r="E953" i="11"/>
  <c r="E952" i="11"/>
  <c r="E951" i="11"/>
  <c r="E950" i="11"/>
  <c r="E949" i="11"/>
  <c r="E948" i="11"/>
  <c r="E947" i="11"/>
  <c r="E946" i="11"/>
  <c r="E945" i="11"/>
  <c r="E944" i="11"/>
  <c r="E943" i="11"/>
  <c r="E942" i="11"/>
  <c r="E941" i="11"/>
  <c r="E940" i="11"/>
  <c r="E939" i="11"/>
  <c r="E938" i="11"/>
  <c r="E937" i="11"/>
  <c r="E936" i="11"/>
  <c r="E935" i="11"/>
  <c r="E934" i="11"/>
  <c r="E933" i="11"/>
  <c r="E932" i="11"/>
  <c r="E931" i="11"/>
  <c r="E930" i="11"/>
  <c r="E929" i="11"/>
  <c r="E928" i="11"/>
  <c r="E927" i="11"/>
  <c r="E926" i="11"/>
  <c r="E925" i="11"/>
  <c r="E924" i="11"/>
  <c r="E923" i="11"/>
  <c r="E922" i="11"/>
  <c r="E921" i="11"/>
  <c r="E920" i="11"/>
  <c r="E919" i="11"/>
  <c r="E918" i="11"/>
  <c r="E917" i="11"/>
  <c r="E916" i="11"/>
  <c r="E915" i="11"/>
  <c r="E914" i="11"/>
  <c r="E913" i="11"/>
  <c r="E912" i="11"/>
  <c r="E911" i="11"/>
  <c r="E910" i="11"/>
  <c r="E909" i="11"/>
  <c r="E908" i="11"/>
  <c r="E907" i="11"/>
  <c r="E906" i="11"/>
  <c r="E905" i="11"/>
  <c r="E904" i="11"/>
  <c r="E903" i="11"/>
  <c r="E902" i="11"/>
  <c r="E901" i="11"/>
  <c r="E900" i="11"/>
  <c r="E899" i="11"/>
  <c r="E898" i="11"/>
  <c r="E897" i="11"/>
  <c r="E896" i="11"/>
  <c r="E895" i="11"/>
  <c r="E894" i="11"/>
  <c r="E893" i="11"/>
  <c r="E892" i="11"/>
  <c r="E891" i="11"/>
  <c r="E890" i="11"/>
  <c r="E889" i="11"/>
  <c r="E888" i="11"/>
  <c r="E887" i="11"/>
  <c r="E886" i="11"/>
  <c r="E885" i="11"/>
  <c r="E884" i="11"/>
  <c r="E883" i="11"/>
  <c r="E882" i="11"/>
  <c r="E881" i="11"/>
  <c r="E880" i="11"/>
  <c r="E879" i="11"/>
  <c r="E878" i="11"/>
  <c r="E877" i="11"/>
  <c r="E876" i="11"/>
  <c r="E875" i="11"/>
  <c r="E874" i="11"/>
  <c r="E873" i="11"/>
  <c r="E872" i="11"/>
  <c r="E871" i="11"/>
  <c r="E870" i="11"/>
  <c r="E869" i="11"/>
  <c r="E868" i="11"/>
  <c r="E867" i="11"/>
  <c r="E866" i="11"/>
  <c r="E865" i="11"/>
  <c r="E864" i="11"/>
  <c r="E863" i="11"/>
  <c r="E862" i="11"/>
  <c r="E861" i="11"/>
  <c r="E860" i="11"/>
  <c r="E859" i="11"/>
  <c r="E858" i="11"/>
  <c r="E857" i="11"/>
  <c r="E856" i="11"/>
  <c r="E855" i="11"/>
  <c r="E854" i="11"/>
  <c r="E853" i="11"/>
  <c r="E852" i="11"/>
  <c r="E851" i="11"/>
  <c r="E850" i="11"/>
  <c r="E849" i="11"/>
  <c r="E848" i="11"/>
  <c r="E847" i="11"/>
  <c r="E846" i="11"/>
  <c r="E845" i="11"/>
  <c r="E844" i="11"/>
  <c r="E843" i="11"/>
  <c r="E842" i="11"/>
  <c r="E841" i="11"/>
  <c r="E840" i="11"/>
  <c r="E839" i="11"/>
  <c r="E838" i="11"/>
  <c r="E837" i="11"/>
  <c r="E836" i="11"/>
  <c r="E835" i="11"/>
  <c r="E834" i="11"/>
  <c r="E833" i="11"/>
  <c r="E832" i="11"/>
  <c r="E831" i="11"/>
  <c r="E830" i="11"/>
  <c r="E828" i="11"/>
  <c r="E827" i="11"/>
  <c r="E826" i="11"/>
  <c r="E825" i="11"/>
  <c r="E824" i="11"/>
  <c r="E823" i="11"/>
  <c r="E822" i="11"/>
  <c r="E821" i="11"/>
  <c r="E820" i="11"/>
  <c r="E819" i="11"/>
  <c r="E818" i="11"/>
  <c r="E817" i="11"/>
  <c r="E816" i="11"/>
  <c r="E815" i="11"/>
  <c r="E814" i="11"/>
  <c r="E813" i="11"/>
  <c r="E812" i="11"/>
  <c r="E811" i="11"/>
  <c r="E810" i="11"/>
  <c r="E809" i="11"/>
  <c r="E808" i="11"/>
  <c r="E807" i="11"/>
  <c r="E806" i="11"/>
  <c r="E805" i="11"/>
  <c r="E804" i="11"/>
  <c r="E803" i="11"/>
  <c r="E802" i="11"/>
  <c r="E801" i="11"/>
  <c r="E800" i="11"/>
  <c r="E799" i="11"/>
  <c r="E798" i="11"/>
  <c r="E797" i="11"/>
  <c r="E796" i="11"/>
  <c r="E795" i="11"/>
  <c r="E794" i="11"/>
  <c r="E793" i="11"/>
  <c r="E792" i="11"/>
  <c r="E791" i="11"/>
  <c r="E790" i="11"/>
  <c r="E789" i="11"/>
  <c r="E788" i="11"/>
  <c r="E787" i="11"/>
  <c r="E786" i="11"/>
  <c r="E785" i="11"/>
  <c r="E784" i="11"/>
  <c r="E783" i="11"/>
  <c r="E782" i="11"/>
  <c r="E781" i="11"/>
  <c r="E780" i="11"/>
  <c r="E779" i="11"/>
  <c r="E778" i="11"/>
  <c r="E777" i="11"/>
  <c r="E776" i="11"/>
  <c r="E775" i="11"/>
  <c r="E774" i="11"/>
  <c r="E773" i="11"/>
  <c r="E772" i="11"/>
  <c r="E771" i="11"/>
  <c r="E770" i="11"/>
  <c r="E769" i="11"/>
  <c r="E768" i="11"/>
  <c r="E767" i="11"/>
  <c r="E766" i="11"/>
  <c r="E765" i="11"/>
  <c r="E764" i="11"/>
  <c r="E763" i="11"/>
  <c r="E762" i="11"/>
  <c r="E761" i="11"/>
  <c r="E760" i="11"/>
  <c r="E759" i="11"/>
  <c r="E758" i="11"/>
  <c r="E757" i="11"/>
  <c r="E756" i="11"/>
  <c r="E755" i="11"/>
  <c r="E754" i="11"/>
  <c r="E753" i="11"/>
  <c r="E752" i="11"/>
  <c r="E751" i="11"/>
  <c r="E750" i="11"/>
  <c r="E749" i="11"/>
  <c r="E748" i="11"/>
  <c r="E747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3" i="11"/>
  <c r="E702" i="11"/>
  <c r="E701" i="11"/>
  <c r="E700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682" i="11"/>
  <c r="E681" i="11"/>
  <c r="E680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E620" i="11"/>
  <c r="E619" i="11"/>
  <c r="E618" i="11"/>
  <c r="E617" i="11"/>
  <c r="E616" i="11"/>
  <c r="E615" i="11"/>
  <c r="E614" i="11"/>
  <c r="E613" i="11"/>
  <c r="E612" i="11"/>
  <c r="E611" i="11"/>
  <c r="E610" i="11"/>
  <c r="E609" i="11"/>
  <c r="E608" i="11"/>
  <c r="E607" i="11"/>
  <c r="E606" i="11"/>
  <c r="E605" i="11"/>
  <c r="E604" i="11"/>
  <c r="E603" i="11"/>
  <c r="E602" i="11"/>
  <c r="E601" i="11"/>
  <c r="E600" i="11"/>
  <c r="E599" i="11"/>
  <c r="E598" i="11"/>
  <c r="E597" i="11"/>
  <c r="E596" i="11"/>
  <c r="E595" i="11"/>
  <c r="E594" i="11"/>
  <c r="E593" i="11"/>
  <c r="E592" i="11"/>
  <c r="E591" i="11"/>
  <c r="E590" i="11"/>
  <c r="E589" i="11"/>
  <c r="E588" i="11"/>
  <c r="E587" i="11"/>
  <c r="E586" i="11"/>
  <c r="E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E568" i="11"/>
  <c r="E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9" i="11"/>
  <c r="E8" i="11"/>
  <c r="E7" i="11"/>
  <c r="E83" i="1" l="1"/>
  <c r="F84" i="1"/>
  <c r="B5" i="11"/>
  <c r="E28" i="10"/>
  <c r="C25" i="10"/>
  <c r="D25" i="10"/>
  <c r="B25" i="10"/>
  <c r="D7" i="2"/>
  <c r="D23" i="13" s="1"/>
  <c r="C7" i="2"/>
  <c r="C23" i="13" s="1"/>
  <c r="D16" i="2"/>
  <c r="C16" i="2"/>
  <c r="D6" i="4"/>
  <c r="C6" i="4"/>
  <c r="C12" i="4"/>
  <c r="D12" i="4"/>
  <c r="B150" i="1" l="1"/>
  <c r="F150" i="1" s="1"/>
  <c r="F42" i="1" l="1"/>
  <c r="F69" i="1"/>
  <c r="F77" i="1"/>
  <c r="E21" i="1"/>
  <c r="B21" i="1"/>
  <c r="C5" i="11"/>
  <c r="D5" i="11"/>
  <c r="E239" i="1"/>
  <c r="B239" i="1"/>
  <c r="E207" i="1"/>
  <c r="B207" i="1"/>
  <c r="F100" i="1"/>
  <c r="E5" i="11" l="1"/>
  <c r="B175" i="1"/>
  <c r="B15" i="8"/>
  <c r="C15" i="8"/>
  <c r="D15" i="8"/>
  <c r="B17" i="8"/>
  <c r="C17" i="8"/>
  <c r="D17" i="8"/>
  <c r="B19" i="8"/>
  <c r="C19" i="8"/>
  <c r="D19" i="8"/>
  <c r="B22" i="8"/>
  <c r="C22" i="8"/>
  <c r="D22" i="8"/>
  <c r="B6" i="8"/>
  <c r="C6" i="8"/>
  <c r="C11" i="8" s="1"/>
  <c r="D6" i="8"/>
  <c r="B8" i="8"/>
  <c r="C8" i="8"/>
  <c r="D8" i="8"/>
  <c r="D18" i="2"/>
  <c r="D24" i="13" s="1"/>
  <c r="D25" i="13" s="1"/>
  <c r="B23" i="2"/>
  <c r="B9" i="2"/>
  <c r="B8" i="2" s="1"/>
  <c r="B13" i="2"/>
  <c r="B12" i="2" s="1"/>
  <c r="B6" i="4"/>
  <c r="B12" i="4"/>
  <c r="B14" i="4"/>
  <c r="C14" i="4"/>
  <c r="D14" i="4"/>
  <c r="B17" i="4"/>
  <c r="C17" i="4"/>
  <c r="D17" i="4"/>
  <c r="B24" i="4"/>
  <c r="C24" i="4"/>
  <c r="D24" i="4"/>
  <c r="B29" i="4"/>
  <c r="C29" i="4"/>
  <c r="D29" i="4"/>
  <c r="B31" i="4"/>
  <c r="C31" i="4"/>
  <c r="D31" i="4"/>
  <c r="B37" i="4"/>
  <c r="C37" i="4"/>
  <c r="D37" i="4"/>
  <c r="B41" i="4"/>
  <c r="C41" i="4"/>
  <c r="D41" i="4"/>
  <c r="B49" i="4"/>
  <c r="C49" i="4"/>
  <c r="D49" i="4"/>
  <c r="B28" i="3"/>
  <c r="B30" i="3"/>
  <c r="B32" i="3"/>
  <c r="B35" i="3"/>
  <c r="B38" i="3"/>
  <c r="B41" i="3"/>
  <c r="B44" i="3"/>
  <c r="B7" i="3"/>
  <c r="B9" i="3"/>
  <c r="B11" i="3"/>
  <c r="B14" i="3"/>
  <c r="B17" i="3"/>
  <c r="B20" i="3"/>
  <c r="B24" i="1"/>
  <c r="B29" i="1"/>
  <c r="B31" i="1"/>
  <c r="B35" i="1"/>
  <c r="B38" i="1"/>
  <c r="B43" i="1"/>
  <c r="B46" i="1"/>
  <c r="B51" i="1"/>
  <c r="B61" i="1"/>
  <c r="B65" i="1"/>
  <c r="B68" i="1"/>
  <c r="B72" i="1"/>
  <c r="B75" i="1"/>
  <c r="B80" i="1"/>
  <c r="B86" i="1"/>
  <c r="B83" i="1" s="1"/>
  <c r="B92" i="1"/>
  <c r="B96" i="1"/>
  <c r="B102" i="1"/>
  <c r="B104" i="1"/>
  <c r="B113" i="1"/>
  <c r="B118" i="1"/>
  <c r="B120" i="1"/>
  <c r="B126" i="1"/>
  <c r="B131" i="1"/>
  <c r="B138" i="1"/>
  <c r="B148" i="1"/>
  <c r="B153" i="1"/>
  <c r="B163" i="1"/>
  <c r="B166" i="1"/>
  <c r="B173" i="1"/>
  <c r="B178" i="1"/>
  <c r="B182" i="1"/>
  <c r="B184" i="1"/>
  <c r="B186" i="1"/>
  <c r="B189" i="1"/>
  <c r="B192" i="1"/>
  <c r="B196" i="1"/>
  <c r="B201" i="1"/>
  <c r="B205" i="1"/>
  <c r="B214" i="1"/>
  <c r="B222" i="1"/>
  <c r="B225" i="1"/>
  <c r="B233" i="1"/>
  <c r="B235" i="1"/>
  <c r="B237" i="1"/>
  <c r="B243" i="1"/>
  <c r="B245" i="1"/>
  <c r="B13" i="1"/>
  <c r="D3" i="11"/>
  <c r="B12" i="10"/>
  <c r="C12" i="10"/>
  <c r="D12" i="10"/>
  <c r="B15" i="10"/>
  <c r="C15" i="10"/>
  <c r="D15" i="10"/>
  <c r="B17" i="10"/>
  <c r="C17" i="10"/>
  <c r="D17" i="10"/>
  <c r="B20" i="10"/>
  <c r="C20" i="10"/>
  <c r="C3" i="11"/>
  <c r="B3" i="11"/>
  <c r="E40" i="10"/>
  <c r="E38" i="10"/>
  <c r="E36" i="10"/>
  <c r="E34" i="10"/>
  <c r="E33" i="10"/>
  <c r="E31" i="10"/>
  <c r="E30" i="10"/>
  <c r="E27" i="10"/>
  <c r="E26" i="10"/>
  <c r="E24" i="10"/>
  <c r="E23" i="10"/>
  <c r="E22" i="10"/>
  <c r="E21" i="10"/>
  <c r="E19" i="10"/>
  <c r="E18" i="10"/>
  <c r="E16" i="10"/>
  <c r="E14" i="10"/>
  <c r="E13" i="10"/>
  <c r="C39" i="10"/>
  <c r="D39" i="10"/>
  <c r="B39" i="10"/>
  <c r="C37" i="10"/>
  <c r="D37" i="10"/>
  <c r="B37" i="10"/>
  <c r="C35" i="10"/>
  <c r="D35" i="10"/>
  <c r="B35" i="10"/>
  <c r="C32" i="10"/>
  <c r="D32" i="10"/>
  <c r="B32" i="10"/>
  <c r="C29" i="10"/>
  <c r="D29" i="10"/>
  <c r="B29" i="10"/>
  <c r="F23" i="8"/>
  <c r="G23" i="8"/>
  <c r="F18" i="8"/>
  <c r="G18" i="8"/>
  <c r="F115" i="1"/>
  <c r="F209" i="1"/>
  <c r="E113" i="1"/>
  <c r="F238" i="1"/>
  <c r="E237" i="1"/>
  <c r="F246" i="1"/>
  <c r="F240" i="1"/>
  <c r="F236" i="1"/>
  <c r="F234" i="1"/>
  <c r="F232" i="1"/>
  <c r="F231" i="1"/>
  <c r="F230" i="1"/>
  <c r="F229" i="1"/>
  <c r="F228" i="1"/>
  <c r="F227" i="1"/>
  <c r="F226" i="1"/>
  <c r="F224" i="1"/>
  <c r="F223" i="1"/>
  <c r="F218" i="1"/>
  <c r="F217" i="1"/>
  <c r="F215" i="1"/>
  <c r="F203" i="1"/>
  <c r="F193" i="1"/>
  <c r="E192" i="1"/>
  <c r="F179" i="1"/>
  <c r="E178" i="1"/>
  <c r="F159" i="1"/>
  <c r="F117" i="1"/>
  <c r="F105" i="1"/>
  <c r="F103" i="1"/>
  <c r="F101" i="1"/>
  <c r="F97" i="1"/>
  <c r="E104" i="1"/>
  <c r="E102" i="1"/>
  <c r="E96" i="1"/>
  <c r="F87" i="1"/>
  <c r="F81" i="1"/>
  <c r="E80" i="1"/>
  <c r="F73" i="1"/>
  <c r="E72" i="1"/>
  <c r="F44" i="1"/>
  <c r="F45" i="1"/>
  <c r="F39" i="1"/>
  <c r="E43" i="1"/>
  <c r="E38" i="1"/>
  <c r="G40" i="3"/>
  <c r="F40" i="3"/>
  <c r="G19" i="3"/>
  <c r="F19" i="3"/>
  <c r="E22" i="8"/>
  <c r="E17" i="8"/>
  <c r="B11" i="8" l="1"/>
  <c r="E79" i="1"/>
  <c r="G79" i="1" s="1"/>
  <c r="B12" i="1"/>
  <c r="D11" i="8"/>
  <c r="B7" i="2"/>
  <c r="B23" i="13" s="1"/>
  <c r="B16" i="2"/>
  <c r="B22" i="2"/>
  <c r="B18" i="2" s="1"/>
  <c r="B24" i="13" s="1"/>
  <c r="E35" i="10"/>
  <c r="E12" i="10"/>
  <c r="C25" i="8"/>
  <c r="D24" i="3"/>
  <c r="B125" i="1"/>
  <c r="B195" i="1"/>
  <c r="B91" i="1"/>
  <c r="B79" i="1"/>
  <c r="B25" i="8"/>
  <c r="E37" i="10"/>
  <c r="D47" i="3"/>
  <c r="B242" i="1"/>
  <c r="E32" i="10"/>
  <c r="E25" i="10"/>
  <c r="E20" i="10"/>
  <c r="B200" i="1"/>
  <c r="F178" i="1"/>
  <c r="F98" i="1"/>
  <c r="F104" i="1"/>
  <c r="E39" i="10"/>
  <c r="E29" i="10"/>
  <c r="E17" i="10"/>
  <c r="E15" i="10"/>
  <c r="D25" i="8"/>
  <c r="G22" i="8"/>
  <c r="F17" i="8"/>
  <c r="G17" i="8"/>
  <c r="D28" i="2"/>
  <c r="C18" i="2"/>
  <c r="C24" i="13" s="1"/>
  <c r="C25" i="13" s="1"/>
  <c r="C28" i="2"/>
  <c r="B28" i="2"/>
  <c r="D55" i="4"/>
  <c r="C55" i="4"/>
  <c r="B55" i="4"/>
  <c r="C47" i="3"/>
  <c r="B47" i="3"/>
  <c r="C24" i="3"/>
  <c r="B24" i="3"/>
  <c r="F237" i="1"/>
  <c r="B162" i="1"/>
  <c r="B112" i="1"/>
  <c r="B95" i="1"/>
  <c r="B181" i="1"/>
  <c r="B172" i="1"/>
  <c r="F38" i="1"/>
  <c r="F102" i="1"/>
  <c r="B221" i="1"/>
  <c r="B213" i="1"/>
  <c r="B64" i="1"/>
  <c r="F96" i="1"/>
  <c r="F86" i="1"/>
  <c r="B71" i="1"/>
  <c r="B50" i="1"/>
  <c r="F43" i="1"/>
  <c r="B28" i="1"/>
  <c r="D90" i="1"/>
  <c r="D16" i="13" s="1"/>
  <c r="C90" i="1"/>
  <c r="C16" i="13" s="1"/>
  <c r="D111" i="1"/>
  <c r="D18" i="13" s="1"/>
  <c r="D17" i="13" s="1"/>
  <c r="C111" i="1"/>
  <c r="C18" i="13" s="1"/>
  <c r="C17" i="13" s="1"/>
  <c r="F192" i="1"/>
  <c r="D11" i="1"/>
  <c r="D15" i="13" s="1"/>
  <c r="C11" i="1"/>
  <c r="C15" i="13" s="1"/>
  <c r="F22" i="8"/>
  <c r="E95" i="1"/>
  <c r="F80" i="1"/>
  <c r="G40" i="4"/>
  <c r="E37" i="4"/>
  <c r="F40" i="4"/>
  <c r="G23" i="4"/>
  <c r="E17" i="4"/>
  <c r="F23" i="4"/>
  <c r="B25" i="13" l="1"/>
  <c r="C14" i="13"/>
  <c r="C20" i="13"/>
  <c r="C27" i="13" s="1"/>
  <c r="D20" i="13"/>
  <c r="D27" i="13" s="1"/>
  <c r="D14" i="13"/>
  <c r="B90" i="1"/>
  <c r="B16" i="13" s="1"/>
  <c r="F79" i="1"/>
  <c r="B212" i="1"/>
  <c r="B19" i="13" s="1"/>
  <c r="C107" i="1"/>
  <c r="B111" i="1"/>
  <c r="B18" i="13" s="1"/>
  <c r="F95" i="1"/>
  <c r="B11" i="1"/>
  <c r="D107" i="1"/>
  <c r="E24" i="3"/>
  <c r="E47" i="3"/>
  <c r="G21" i="8"/>
  <c r="F21" i="8"/>
  <c r="G20" i="8"/>
  <c r="F20" i="8"/>
  <c r="G16" i="8"/>
  <c r="F16" i="8"/>
  <c r="G9" i="8"/>
  <c r="F9" i="8"/>
  <c r="G7" i="8"/>
  <c r="F7" i="8"/>
  <c r="E19" i="8"/>
  <c r="F19" i="8" s="1"/>
  <c r="E15" i="8"/>
  <c r="E8" i="8"/>
  <c r="F8" i="8" s="1"/>
  <c r="E6" i="8"/>
  <c r="F26" i="2"/>
  <c r="F24" i="2"/>
  <c r="F14" i="2"/>
  <c r="F10" i="2"/>
  <c r="F25" i="2"/>
  <c r="E23" i="2"/>
  <c r="G19" i="2"/>
  <c r="E13" i="2"/>
  <c r="E9" i="2"/>
  <c r="E8" i="2" s="1"/>
  <c r="G53" i="4"/>
  <c r="F53" i="4"/>
  <c r="G52" i="4"/>
  <c r="F52" i="4"/>
  <c r="G50" i="4"/>
  <c r="F50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39" i="4"/>
  <c r="F39" i="4"/>
  <c r="G38" i="4"/>
  <c r="F38" i="4"/>
  <c r="G36" i="4"/>
  <c r="F36" i="4"/>
  <c r="G35" i="4"/>
  <c r="F35" i="4"/>
  <c r="G34" i="4"/>
  <c r="F34" i="4"/>
  <c r="G33" i="4"/>
  <c r="F33" i="4"/>
  <c r="G32" i="4"/>
  <c r="F32" i="4"/>
  <c r="G30" i="4"/>
  <c r="F30" i="4"/>
  <c r="G28" i="4"/>
  <c r="F28" i="4"/>
  <c r="G27" i="4"/>
  <c r="F27" i="4"/>
  <c r="G26" i="4"/>
  <c r="F26" i="4"/>
  <c r="G25" i="4"/>
  <c r="F25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3" i="4"/>
  <c r="F13" i="4"/>
  <c r="G11" i="4"/>
  <c r="F11" i="4"/>
  <c r="G10" i="4"/>
  <c r="F10" i="4"/>
  <c r="G9" i="4"/>
  <c r="F9" i="4"/>
  <c r="G7" i="4"/>
  <c r="F7" i="4"/>
  <c r="E49" i="4"/>
  <c r="E41" i="4"/>
  <c r="F37" i="4"/>
  <c r="E31" i="4"/>
  <c r="F31" i="4" s="1"/>
  <c r="E29" i="4"/>
  <c r="F29" i="4" s="1"/>
  <c r="E24" i="4"/>
  <c r="F24" i="4" s="1"/>
  <c r="E14" i="4"/>
  <c r="F14" i="4" s="1"/>
  <c r="E12" i="4"/>
  <c r="E6" i="4"/>
  <c r="F6" i="4" s="1"/>
  <c r="G45" i="3"/>
  <c r="F45" i="3"/>
  <c r="G44" i="3"/>
  <c r="F44" i="3"/>
  <c r="G43" i="3"/>
  <c r="F43" i="3"/>
  <c r="G42" i="3"/>
  <c r="F42" i="3"/>
  <c r="G41" i="3"/>
  <c r="F41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2" i="3"/>
  <c r="F22" i="3"/>
  <c r="G21" i="3"/>
  <c r="F21" i="3"/>
  <c r="F20" i="3"/>
  <c r="G18" i="3"/>
  <c r="F18" i="3"/>
  <c r="G17" i="3"/>
  <c r="F17" i="3"/>
  <c r="G16" i="3"/>
  <c r="F16" i="3"/>
  <c r="G15" i="3"/>
  <c r="F15" i="3"/>
  <c r="F14" i="3"/>
  <c r="G13" i="3"/>
  <c r="F13" i="3"/>
  <c r="G12" i="3"/>
  <c r="F12" i="3"/>
  <c r="F11" i="3"/>
  <c r="G10" i="3"/>
  <c r="F10" i="3"/>
  <c r="F9" i="3"/>
  <c r="G8" i="3"/>
  <c r="F8" i="3"/>
  <c r="F7" i="3"/>
  <c r="G9" i="3"/>
  <c r="G11" i="3"/>
  <c r="G14" i="3"/>
  <c r="G20" i="3"/>
  <c r="E245" i="1"/>
  <c r="E243" i="1"/>
  <c r="E235" i="1"/>
  <c r="E233" i="1"/>
  <c r="E225" i="1"/>
  <c r="E222" i="1"/>
  <c r="E214" i="1"/>
  <c r="F207" i="1"/>
  <c r="E205" i="1"/>
  <c r="E201" i="1"/>
  <c r="E196" i="1"/>
  <c r="E189" i="1"/>
  <c r="E186" i="1"/>
  <c r="E184" i="1"/>
  <c r="E182" i="1"/>
  <c r="E175" i="1"/>
  <c r="E173" i="1"/>
  <c r="E166" i="1"/>
  <c r="E163" i="1"/>
  <c r="E153" i="1"/>
  <c r="E148" i="1"/>
  <c r="E138" i="1"/>
  <c r="E131" i="1"/>
  <c r="E126" i="1"/>
  <c r="E120" i="1"/>
  <c r="E118" i="1"/>
  <c r="F113" i="1"/>
  <c r="G95" i="1"/>
  <c r="E92" i="1"/>
  <c r="E75" i="1"/>
  <c r="F72" i="1"/>
  <c r="E68" i="1"/>
  <c r="E65" i="1"/>
  <c r="E61" i="1"/>
  <c r="F56" i="1"/>
  <c r="E51" i="1"/>
  <c r="E46" i="1"/>
  <c r="E35" i="1"/>
  <c r="E31" i="1"/>
  <c r="E29" i="1"/>
  <c r="E24" i="1"/>
  <c r="F21" i="1"/>
  <c r="E13" i="1"/>
  <c r="F208" i="1"/>
  <c r="F206" i="1"/>
  <c r="F204" i="1"/>
  <c r="F202" i="1"/>
  <c r="F198" i="1"/>
  <c r="F197" i="1"/>
  <c r="F191" i="1"/>
  <c r="F190" i="1"/>
  <c r="F188" i="1"/>
  <c r="F187" i="1"/>
  <c r="F185" i="1"/>
  <c r="F183" i="1"/>
  <c r="F177" i="1"/>
  <c r="F176" i="1"/>
  <c r="F174" i="1"/>
  <c r="F170" i="1"/>
  <c r="F169" i="1"/>
  <c r="F168" i="1"/>
  <c r="F167" i="1"/>
  <c r="F165" i="1"/>
  <c r="F164" i="1"/>
  <c r="F160" i="1"/>
  <c r="F158" i="1"/>
  <c r="F157" i="1"/>
  <c r="F156" i="1"/>
  <c r="F155" i="1"/>
  <c r="F154" i="1"/>
  <c r="F149" i="1"/>
  <c r="F147" i="1"/>
  <c r="F146" i="1"/>
  <c r="F145" i="1"/>
  <c r="F144" i="1"/>
  <c r="F143" i="1"/>
  <c r="F142" i="1"/>
  <c r="F141" i="1"/>
  <c r="F140" i="1"/>
  <c r="F139" i="1"/>
  <c r="F137" i="1"/>
  <c r="F136" i="1"/>
  <c r="F135" i="1"/>
  <c r="F134" i="1"/>
  <c r="F133" i="1"/>
  <c r="F132" i="1"/>
  <c r="F130" i="1"/>
  <c r="F129" i="1"/>
  <c r="F128" i="1"/>
  <c r="F127" i="1"/>
  <c r="F123" i="1"/>
  <c r="F122" i="1"/>
  <c r="F121" i="1"/>
  <c r="F119" i="1"/>
  <c r="F116" i="1"/>
  <c r="F114" i="1"/>
  <c r="F93" i="1"/>
  <c r="F76" i="1"/>
  <c r="F74" i="1"/>
  <c r="F67" i="1"/>
  <c r="F66" i="1"/>
  <c r="F62" i="1"/>
  <c r="F59" i="1"/>
  <c r="F58" i="1"/>
  <c r="F57" i="1"/>
  <c r="F55" i="1"/>
  <c r="F54" i="1"/>
  <c r="F53" i="1"/>
  <c r="F52" i="1"/>
  <c r="F48" i="1"/>
  <c r="F47" i="1"/>
  <c r="F41" i="1"/>
  <c r="F37" i="1"/>
  <c r="F36" i="1"/>
  <c r="F34" i="1"/>
  <c r="F33" i="1"/>
  <c r="F32" i="1"/>
  <c r="F30" i="1"/>
  <c r="F26" i="1"/>
  <c r="F25" i="1"/>
  <c r="F23" i="1"/>
  <c r="F20" i="1"/>
  <c r="F19" i="1"/>
  <c r="F18" i="1"/>
  <c r="F17" i="1"/>
  <c r="F16" i="1"/>
  <c r="F15" i="1"/>
  <c r="F14" i="1"/>
  <c r="E22" i="2" l="1"/>
  <c r="F23" i="2"/>
  <c r="F47" i="3"/>
  <c r="F24" i="3"/>
  <c r="E91" i="1"/>
  <c r="E90" i="1" s="1"/>
  <c r="F68" i="1"/>
  <c r="F61" i="1"/>
  <c r="F35" i="1"/>
  <c r="F31" i="1"/>
  <c r="F24" i="1"/>
  <c r="E12" i="1"/>
  <c r="E112" i="1"/>
  <c r="B15" i="13"/>
  <c r="B17" i="13"/>
  <c r="F29" i="1"/>
  <c r="E28" i="1"/>
  <c r="E50" i="1"/>
  <c r="F6" i="8"/>
  <c r="E11" i="8"/>
  <c r="E125" i="1"/>
  <c r="B248" i="1"/>
  <c r="E242" i="1"/>
  <c r="B107" i="1"/>
  <c r="F41" i="4"/>
  <c r="E200" i="1"/>
  <c r="E28" i="2"/>
  <c r="F28" i="2" s="1"/>
  <c r="F13" i="2"/>
  <c r="E12" i="2"/>
  <c r="F189" i="1"/>
  <c r="F245" i="1"/>
  <c r="F118" i="1"/>
  <c r="F138" i="1"/>
  <c r="F166" i="1"/>
  <c r="F184" i="1"/>
  <c r="F214" i="1"/>
  <c r="F233" i="1"/>
  <c r="F175" i="1"/>
  <c r="F222" i="1"/>
  <c r="F120" i="1"/>
  <c r="F148" i="1"/>
  <c r="F186" i="1"/>
  <c r="F205" i="1"/>
  <c r="F216" i="1"/>
  <c r="F235" i="1"/>
  <c r="F225" i="1"/>
  <c r="F196" i="1"/>
  <c r="F131" i="1"/>
  <c r="F126" i="1"/>
  <c r="G15" i="8"/>
  <c r="E25" i="8"/>
  <c r="F243" i="1"/>
  <c r="F182" i="1"/>
  <c r="E181" i="1"/>
  <c r="F239" i="1"/>
  <c r="E221" i="1"/>
  <c r="F201" i="1"/>
  <c r="F13" i="1"/>
  <c r="F173" i="1"/>
  <c r="E172" i="1"/>
  <c r="F46" i="1"/>
  <c r="F40" i="1"/>
  <c r="G6" i="4"/>
  <c r="G47" i="3"/>
  <c r="G19" i="8"/>
  <c r="G24" i="3"/>
  <c r="E71" i="1"/>
  <c r="E162" i="1"/>
  <c r="G6" i="8"/>
  <c r="F15" i="8"/>
  <c r="G8" i="8"/>
  <c r="F9" i="2"/>
  <c r="F19" i="2"/>
  <c r="G29" i="4"/>
  <c r="G24" i="4"/>
  <c r="G41" i="4"/>
  <c r="G17" i="4"/>
  <c r="G12" i="4"/>
  <c r="E213" i="1"/>
  <c r="E195" i="1"/>
  <c r="F163" i="1"/>
  <c r="F92" i="1"/>
  <c r="G83" i="1"/>
  <c r="F83" i="1"/>
  <c r="F75" i="1"/>
  <c r="E64" i="1"/>
  <c r="F65" i="1"/>
  <c r="F12" i="4"/>
  <c r="G14" i="4"/>
  <c r="F17" i="4"/>
  <c r="G31" i="4"/>
  <c r="G37" i="4"/>
  <c r="E55" i="4"/>
  <c r="F49" i="4"/>
  <c r="G49" i="4"/>
  <c r="G7" i="3"/>
  <c r="F153" i="1"/>
  <c r="F51" i="1"/>
  <c r="G91" i="1" l="1"/>
  <c r="F91" i="1"/>
  <c r="F71" i="1"/>
  <c r="G64" i="1"/>
  <c r="F50" i="1"/>
  <c r="G28" i="1"/>
  <c r="F90" i="1"/>
  <c r="E16" i="13"/>
  <c r="B14" i="13"/>
  <c r="B20" i="13"/>
  <c r="B27" i="13" s="1"/>
  <c r="E7" i="2"/>
  <c r="E16" i="2"/>
  <c r="F55" i="4"/>
  <c r="E212" i="1"/>
  <c r="F213" i="1"/>
  <c r="F172" i="1"/>
  <c r="F200" i="1"/>
  <c r="F181" i="1"/>
  <c r="F242" i="1"/>
  <c r="F195" i="1"/>
  <c r="G162" i="1"/>
  <c r="F125" i="1"/>
  <c r="G221" i="1"/>
  <c r="F221" i="1"/>
  <c r="E11" i="1"/>
  <c r="G213" i="1"/>
  <c r="G195" i="1"/>
  <c r="E18" i="2"/>
  <c r="G71" i="1"/>
  <c r="F162" i="1"/>
  <c r="G181" i="1"/>
  <c r="G200" i="1"/>
  <c r="G25" i="8"/>
  <c r="F25" i="8"/>
  <c r="G11" i="8"/>
  <c r="F11" i="8"/>
  <c r="F8" i="2"/>
  <c r="F12" i="2"/>
  <c r="F22" i="2"/>
  <c r="G22" i="2"/>
  <c r="G28" i="2"/>
  <c r="G242" i="1"/>
  <c r="G172" i="1"/>
  <c r="G125" i="1"/>
  <c r="E111" i="1"/>
  <c r="G112" i="1"/>
  <c r="F64" i="1"/>
  <c r="G50" i="1"/>
  <c r="F12" i="1"/>
  <c r="G55" i="4"/>
  <c r="F112" i="1"/>
  <c r="G90" i="1"/>
  <c r="F28" i="1"/>
  <c r="G12" i="1"/>
  <c r="C11" i="10"/>
  <c r="D11" i="10"/>
  <c r="B11" i="10"/>
  <c r="F18" i="2" l="1"/>
  <c r="E24" i="13"/>
  <c r="F7" i="2"/>
  <c r="E23" i="13"/>
  <c r="E19" i="13"/>
  <c r="F19" i="13" s="1"/>
  <c r="E18" i="13"/>
  <c r="G18" i="13" s="1"/>
  <c r="E15" i="13"/>
  <c r="F16" i="13"/>
  <c r="G16" i="13"/>
  <c r="E107" i="1"/>
  <c r="G212" i="1"/>
  <c r="G111" i="1"/>
  <c r="G18" i="2"/>
  <c r="G7" i="2"/>
  <c r="G16" i="2"/>
  <c r="F11" i="1"/>
  <c r="G11" i="1"/>
  <c r="F212" i="1"/>
  <c r="E248" i="1"/>
  <c r="F111" i="1"/>
  <c r="E11" i="10"/>
  <c r="E25" i="13" l="1"/>
  <c r="G23" i="13"/>
  <c r="F23" i="13"/>
  <c r="G24" i="13"/>
  <c r="G19" i="13"/>
  <c r="E17" i="13"/>
  <c r="E20" i="13"/>
  <c r="G15" i="13"/>
  <c r="E14" i="13"/>
  <c r="G14" i="13" s="1"/>
  <c r="F15" i="13"/>
  <c r="F107" i="1"/>
  <c r="F17" i="13"/>
  <c r="G17" i="13"/>
  <c r="G248" i="1"/>
  <c r="F248" i="1"/>
  <c r="G107" i="1"/>
  <c r="E27" i="13" l="1"/>
  <c r="F25" i="13"/>
  <c r="G25" i="13"/>
  <c r="F20" i="13"/>
  <c r="G20" i="13"/>
  <c r="F14" i="13"/>
</calcChain>
</file>

<file path=xl/sharedStrings.xml><?xml version="1.0" encoding="utf-8"?>
<sst xmlns="http://schemas.openxmlformats.org/spreadsheetml/2006/main" count="3092" uniqueCount="621">
  <si>
    <t>6 Prihodi poslovanja</t>
  </si>
  <si>
    <t>61 Prihodi od poreza</t>
  </si>
  <si>
    <t>611 Porez i prirez na dohodak</t>
  </si>
  <si>
    <t>6111 Porez i prirez na dohodak od nesamostalnog rada</t>
  </si>
  <si>
    <t>613 Porezi na imovinu</t>
  </si>
  <si>
    <t>6132 Porez na nasljedstava i darove</t>
  </si>
  <si>
    <t>614 Porezi na robu i usluge</t>
  </si>
  <si>
    <t>6145 Porezi na korištenje dobara ili izvođenje aktivnosti</t>
  </si>
  <si>
    <t>6147 Porez na dobitke od igara na sreću i ostali porezi od igara na sreću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</si>
  <si>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</si>
  <si>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</si>
  <si>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</si>
  <si>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</si>
  <si>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</si>
  <si>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635 Pomoći izravnanja za decentralizirane funkcije</t>
  </si>
  <si>
    <t>6351 Tekuće pomoći izravnanja za decentralizirane funkcije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</si>
  <si>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</si>
  <si>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</si>
  <si>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</si>
  <si>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</si>
  <si>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</si>
  <si>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</si>
  <si>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6416 Prihodi od dividendi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</si>
  <si>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</si>
  <si>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</si>
  <si>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</si>
  <si>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</si>
  <si>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</si>
  <si>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</si>
  <si>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</si>
  <si>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</si>
  <si>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</si>
  <si>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</si>
  <si>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</si>
  <si>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</si>
  <si>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</si>
  <si>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</si>
  <si>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</si>
  <si>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</si>
  <si>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</si>
  <si>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</si>
  <si>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</si>
  <si>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</si>
  <si>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</si>
  <si>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</si>
  <si>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</si>
  <si>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</si>
  <si>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</si>
  <si>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</si>
  <si>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</si>
  <si>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</si>
  <si>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</si>
  <si>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</si>
  <si>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</si>
  <si>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</si>
  <si>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</si>
  <si>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</si>
  <si>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</si>
  <si>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</si>
  <si>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</si>
  <si>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</si>
  <si>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</si>
  <si>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</si>
  <si>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</si>
  <si>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</si>
  <si>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</si>
  <si>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</si>
  <si>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</si>
  <si>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</si>
  <si>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</si>
  <si>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</si>
  <si>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</si>
  <si>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</si>
  <si>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</si>
  <si>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</si>
  <si>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</si>
  <si>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</si>
  <si>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</si>
  <si>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</si>
  <si>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</si>
  <si>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</si>
  <si>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</si>
  <si>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</si>
  <si>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</si>
  <si>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</si>
  <si>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</si>
  <si>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</si>
  <si>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</si>
  <si>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</si>
  <si>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</si>
  <si>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</si>
  <si>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</si>
  <si>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</si>
  <si>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</si>
  <si>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</si>
  <si>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</si>
  <si>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</si>
  <si>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</si>
  <si>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</si>
  <si>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</si>
  <si>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</si>
  <si>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</si>
  <si>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</si>
  <si>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</si>
  <si>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</si>
  <si>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</si>
  <si>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</si>
  <si>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</si>
  <si>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</si>
  <si>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</si>
  <si>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</si>
  <si>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</si>
  <si>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</si>
  <si>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</si>
  <si>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</si>
  <si>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</si>
  <si>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</si>
  <si>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</si>
  <si>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</si>
  <si>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</si>
  <si>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</si>
  <si>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</si>
  <si>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</si>
  <si>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</si>
  <si>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</si>
  <si>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</si>
  <si>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</si>
  <si>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</si>
  <si>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</si>
  <si>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</si>
  <si>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</si>
  <si>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</si>
  <si>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</si>
  <si>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</si>
  <si>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</si>
  <si>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</si>
  <si>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8 Primici od financijske imovine i zaduživanja</t>
  </si>
  <si>
    <t>81 Primljeni povrati glavnica danih zajmova i depozita</t>
  </si>
  <si>
    <t>816 Primici (povrati) glavnice zajmova danih trgovačkim društvima i obrtnicima izvan javnog sektora</t>
  </si>
  <si>
    <t>8163 Povrat zajmova danih tuzemnim trgovačkim društvima izvan javnog sektora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</si>
  <si>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</si>
  <si>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</si>
  <si>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</si>
  <si>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</si>
  <si>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53 Izdaci za dionice i udjele u glavnici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</si>
  <si>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</si>
  <si>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</si>
  <si>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</si>
  <si>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</si>
  <si>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</si>
  <si>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</si>
  <si>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</si>
  <si>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</si>
  <si>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</si>
  <si>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</si>
  <si>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</si>
  <si>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</si>
  <si>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01 Opće javne usluge</t>
  </si>
  <si>
    <t>Funk. klas: 03 Javni red i sigurnost</t>
  </si>
  <si>
    <t>Funk. klas: 04 Ekonomski poslovi</t>
  </si>
  <si>
    <t>Funk. klas: 05 Zaštita okoliša</t>
  </si>
  <si>
    <t>Funk. klas: 06 Usluge unapređenja stanovanja i zajednice</t>
  </si>
  <si>
    <t>Funk. klas: 07 Zdravstvo</t>
  </si>
  <si>
    <t>Funk. klas: 08 Rekreacija, kultura i religija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</si>
  <si>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</si>
  <si>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</si>
  <si>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</si>
  <si>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</si>
  <si>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</si>
  <si>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</si>
  <si>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</si>
  <si>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</si>
  <si>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II. POSEBNI DIO</t>
  </si>
  <si>
    <t>Članak 3.</t>
  </si>
  <si>
    <t>5=4/3*100</t>
  </si>
  <si>
    <t>SVEUKUPNO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</si>
  <si>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</si>
  <si>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</si>
  <si>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</si>
  <si>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</si>
  <si>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Razdjel: 012 UPRAVNI ODJEL ZA POSLOVE SKUPŠTINE I ŽUPANA</t>
  </si>
  <si>
    <t>Razdjel: 015 UPRAVNI ODJEL ZA PROSVJETU, KULTURU I SPORT</t>
  </si>
  <si>
    <t>Glava: 01101 ŽUPANIJSKA SKUPŠTINA</t>
  </si>
  <si>
    <t>Glava: 01102 ŽUPAN</t>
  </si>
  <si>
    <t>Glava: 01201 UPRAVNI ODJEL ZA POSLOVE SKUPŠTINE I ŽUPANA</t>
  </si>
  <si>
    <t>Glava: 01501 UPRAVNI ODJEL ZA PROSVJETU, KULTURU I SPORT</t>
  </si>
  <si>
    <t>Glava: 01502 OSNOVNO ŠKOLSKO OBRAZOVANJE</t>
  </si>
  <si>
    <t>Glava: 01503 SREDNJEŠKOLSKO OBRAZOVANJE</t>
  </si>
  <si>
    <t>Glava: 01602 ZDRAVSTVENA ZAŠTITA</t>
  </si>
  <si>
    <t>Glava: 01702 ZAVOD ZA PROSTORNO UREĐENJE VARAŽDINSKE ŽUPANIJE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</si>
  <si>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</si>
  <si>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</si>
  <si>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</si>
  <si>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</si>
  <si>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</si>
  <si>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</si>
  <si>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</si>
  <si>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</si>
  <si>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</si>
  <si>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</si>
  <si>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</si>
  <si>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</si>
  <si>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</si>
  <si>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</si>
  <si>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</si>
  <si>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</si>
  <si>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</si>
  <si>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011 Izvršna i zakonodavna tijela, financijski i fiskalni poslovi, vanjski poslovi</t>
  </si>
  <si>
    <t>013 Opće usluge</t>
  </si>
  <si>
    <t>016 Opće javne usluge koje nisu drugdje svrstane</t>
  </si>
  <si>
    <t>017 Transakcije vezane za javni dug</t>
  </si>
  <si>
    <t>Funk. klas: 02 Obrana</t>
  </si>
  <si>
    <t>032 Usluge protupožarne zaštite</t>
  </si>
  <si>
    <t>036 Rashodi za javni red i sigurnost koji nisu drugdje svrstani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</si>
  <si>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</si>
  <si>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</si>
  <si>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</si>
  <si>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</si>
  <si>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</si>
  <si>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</si>
  <si>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</si>
  <si>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</si>
  <si>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062 Razvoj zajednice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</si>
  <si>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</si>
  <si>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</si>
  <si>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</si>
  <si>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</si>
  <si>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081 Službe rekreacije i sporta</t>
  </si>
  <si>
    <t>082 Službe kulture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</si>
  <si>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</si>
  <si>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</si>
  <si>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</si>
  <si>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</si>
  <si>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</si>
  <si>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</si>
  <si>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</si>
  <si>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</si>
  <si>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107 Socijalna pomoć stanovništvu koje nije obuhvaćeno redovnim socijalnim programima</t>
  </si>
  <si>
    <t>109 Aktivnosti socijalne zaštite koje nisu drugdje svrstane</t>
  </si>
  <si>
    <t>Razdjel: 011 PREDSTAVNIČKO I IZVRŠNO TIJELO</t>
  </si>
  <si>
    <t>Indeks 
%</t>
  </si>
  <si>
    <t>Indeks
 %</t>
  </si>
  <si>
    <t>Članak 4.</t>
  </si>
  <si>
    <t>6117 Povrat poreza i prireza na dohodak po godišnjoj prijavi</t>
  </si>
  <si>
    <t>6631 Tekuće donacije</t>
  </si>
  <si>
    <t>411 Materijalna imovina - prirodna bogatstva</t>
  </si>
  <si>
    <t>4111 Zemljište</t>
  </si>
  <si>
    <t>Izvor: 61 Donacije</t>
  </si>
  <si>
    <t>Izvor: 6 DONACIJE</t>
  </si>
  <si>
    <t>025 Rashodi za obranu koji nisu drugdje svrstani</t>
  </si>
  <si>
    <t>8443 Primljeni krediti od tuzemnih kreditnih institucija izvan javnog sektora</t>
  </si>
  <si>
    <t>Razdjel: 016 UPRAVNI ODJEL ZA ZDRAVSTVO, SOCIJALNU SKRB, CIVILNO DRUŠTVO I HRVATSKE BRANITELJE</t>
  </si>
  <si>
    <t>Glava: 01601 UPRAVNI ODJEL ZA ZDRAVSTVO, SOCIJALNU SKRB, CIVILNO DRUŠTVO I HRVATSKE BRANITELJE</t>
  </si>
  <si>
    <t>Razdjel: 018 UPRAVNI ODJEL ZA GOSPODARSTVO I EUROPSKE POSLOVE</t>
  </si>
  <si>
    <t>Glava: 01801 UPRAVNI ODJEL ZA GOSPODARSTVO I EUROPSKE POSLOVE</t>
  </si>
  <si>
    <t>Glava: 01802 JAVNA USTANOVA ZA REGIONALNI RAZVOJ VARAŽDINSKE ŽUPANIJE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</si>
  <si>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</si>
  <si>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</si>
  <si>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</si>
  <si>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</si>
  <si>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Razdjel: 021 SLUŽBA ZA UNUTARNJU REVIZIJU</t>
  </si>
  <si>
    <t>Glava: 02101 SLUŽBA ZA UNUTARNJU REVIZIJU</t>
  </si>
  <si>
    <t>6112 Porez i prirez na dohodak od samostalnih djelatnosti</t>
  </si>
  <si>
    <t>6113 Porez i prirez na dohodak od imovine i imovinskih prava</t>
  </si>
  <si>
    <t>6114 Porez i prirez na dohodak od kapitala</t>
  </si>
  <si>
    <t>6115 Porez i prirez na dohodak po godišnjoj prijavi</t>
  </si>
  <si>
    <t>6116 Porez i prirez na dohodak utvrđen u postupku nadzora za prethodne godine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</si>
  <si>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</si>
  <si>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</si>
  <si>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</si>
  <si>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</si>
  <si>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</si>
  <si>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361 Pomoći inozemnim vladama</t>
  </si>
  <si>
    <t>3611 Tekuće pomoći inozemnim vladama</t>
  </si>
  <si>
    <t>362 Pomoći međunarodnim organizacijama te institucijama i tijelima EU</t>
  </si>
  <si>
    <t>3621 Tekuće pomoći međunarodnim organizacijama te institucijama i tijelima EU</t>
  </si>
  <si>
    <t>3662 Kapitalne pomoći proračunskim korisnicima drugih proračuna</t>
  </si>
  <si>
    <t>4214 Ostali građevinski objekti</t>
  </si>
  <si>
    <t>Glava: 01504 USTANOVA ZA OBRAZOVANJE ODRASLIH ETC HRVATSKA</t>
  </si>
  <si>
    <t>Razdjel: 014 UPRAVNI ODJEL ZA POLJOPRIVREDU I ZAŠTITU OKOLIŠA</t>
  </si>
  <si>
    <t>Glava: 01401 UPRAVNI ODJEL ZA POLJOPRIVREDU I ZAŠTITU OKOLIŠA</t>
  </si>
  <si>
    <t>Glava: 01402 JAVNA USTANOVA ZA UPRAVLJANJE ZAŠTIĆENIM DIJELOVIMA PRIRODE</t>
  </si>
  <si>
    <t>633 Pomoći iz proračuna i izvanproračunskim korisnicima</t>
  </si>
  <si>
    <t>6331 Tekuće pomoći iz proračuna i izvanproračunskim korisnicima</t>
  </si>
  <si>
    <t>6332 Kapitalne pomoći iz proračuna i izvanproračunskim korisnicima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</si>
  <si>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</si>
  <si>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</si>
  <si>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</si>
  <si>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</si>
  <si>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</si>
  <si>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</si>
  <si>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</si>
  <si>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</si>
  <si>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</si>
  <si>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</si>
  <si>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Razdjel: 017 UPRAVNI ODJEL ZA PROSTORNO UREĐENJE I GRADITELJSTVO</t>
  </si>
  <si>
    <t>Glava: 01701 UPRAVNI ODJEL ZA PROSTORNO UREĐENJE I GRADITELJSTVO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</si>
  <si>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</si>
  <si>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</si>
  <si>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352 Subvencije trg.društvima, zadrugama, poljoprivrednicima i obrtnicima izvan javnog sektora</t>
  </si>
  <si>
    <t>Izvor: 7 PRIHODI OD NEFIN. IMOVINE I NADOKNADE ŠTETA S OSNOVA OSIGURANJA</t>
  </si>
  <si>
    <t>RAZLIKA PRIMITAKA I IZDATAKA</t>
  </si>
  <si>
    <t>1. Izvještaj o prihodima i rashodima prema ekonomskoj klasifikaciji</t>
  </si>
  <si>
    <t>2. Izvještaj o prihodima i rashodima prema izvorima financiranja</t>
  </si>
  <si>
    <t>3. Izvještaj o rashodima prema funkcijskoj klasifikaciji</t>
  </si>
  <si>
    <t>4. Izvještaj računa financiranja prema ekonomskoj klasifikaciji</t>
  </si>
  <si>
    <t>5. Izvještaj računa financiranja prema izvorima financiranja</t>
  </si>
  <si>
    <t>6. Izvještaj po organizacijskoj klasifikaciji</t>
  </si>
  <si>
    <t>7. Izvještaj po programskoj klasifikaciji</t>
  </si>
  <si>
    <t>Brojčana oznaka i naziv organizacijske klasifikacije (razdjela i glave)</t>
  </si>
  <si>
    <t>048 Istraživanje i razvoj: Ekonomski poslovi</t>
  </si>
  <si>
    <t>086 Rashodi za rekreaciju, kulturu i religiju koji nisu drugdje svrstani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</si>
  <si>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</si>
  <si>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</si>
  <si>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</si>
  <si>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</si>
  <si>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</si>
  <si>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</si>
  <si>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</si>
  <si>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</si>
  <si>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</si>
  <si>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</si>
  <si>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</si>
  <si>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</si>
  <si>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</si>
  <si>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Uređaji, strojevi i oprema za ostale namjene</t>
  </si>
  <si>
    <t>723 Prihodi od prodaje prijevoznih sredstava</t>
  </si>
  <si>
    <t>7231 Prijevozna sredstva u cestovnom prometu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</si>
  <si>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</si>
  <si>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</si>
  <si>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</si>
  <si>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</si>
  <si>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</si>
  <si>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353 Subvencije trgovačkim društvima, zadrugama, poljoprivrednicima i obrtnicima iz EU sredstava</t>
  </si>
  <si>
    <t>3531 Subvencije trgovačkim društvima, zadrugama, poljoprivrednicima i obrtnicima iz EU sredstava</t>
  </si>
  <si>
    <t>368 Pomoći temeljem prijenosa EU sredstava</t>
  </si>
  <si>
    <t>3681 Tekuće pomoći temeljem prijenosa EU sredstava</t>
  </si>
  <si>
    <t>3812 Tekuće donacije u naravi</t>
  </si>
  <si>
    <t>425 Višegodišnji nasadi i osnovno stado</t>
  </si>
  <si>
    <t>Izvor: 62 Inozemne donacije</t>
  </si>
  <si>
    <t>Brojčana oznaka i naziv razdjela, glave, izvora financiranja, programa, aktivnosti i projekta te računa ekonomske klasifikacije</t>
  </si>
  <si>
    <t>4251 Višegodišnji nasadi</t>
  </si>
  <si>
    <t>3835 Ostale kazne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</si>
  <si>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</si>
  <si>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</si>
  <si>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</si>
  <si>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</si>
  <si>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A101007 Županijske nagrade, proslave i pokroviteljstva</t>
  </si>
  <si>
    <t>A101008 Sredstva za rad političkih stranaka</t>
  </si>
  <si>
    <t>Program: 1020 AKTIVNOSTI IZ DJELOKRUGA IZVRŠNOG TIJELA</t>
  </si>
  <si>
    <t>A102001 Redovna aktivnost izvršnog tijela</t>
  </si>
  <si>
    <t>A102002 Udruge od općeg značaja</t>
  </si>
  <si>
    <t>A102003 Varaždinski husari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</si>
  <si>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</si>
  <si>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</si>
  <si>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</si>
  <si>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</si>
  <si>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A102012 Pokloni za novorođenčad</t>
  </si>
  <si>
    <t>K102002 Spomenik dr. Franji Tuđmanu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</si>
  <si>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</si>
  <si>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</si>
  <si>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</si>
  <si>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</si>
  <si>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</si>
  <si>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Program: 1075 UPRAVLJANJE IMOVINOM</t>
  </si>
  <si>
    <t>K107501 Uređenje Županijske palače</t>
  </si>
  <si>
    <t>T107501 Održavanje nekretnina Županije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</si>
  <si>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</si>
  <si>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</si>
  <si>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</si>
  <si>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</si>
  <si>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</si>
  <si>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</si>
  <si>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</si>
  <si>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</si>
  <si>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</si>
  <si>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</si>
  <si>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</si>
  <si>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</si>
  <si>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</si>
  <si>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</si>
  <si>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</si>
  <si>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</si>
  <si>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</si>
  <si>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</si>
  <si>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</si>
  <si>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A109012 Stručno i administrativno osoblje</t>
  </si>
  <si>
    <t>A109014 Rashodi za provođenje programa javne ustanove</t>
  </si>
  <si>
    <t>3423 Kamate za primljene kredite i zajmove od kreditnih i ostalih financijskih institucija izvan javnog sektora</t>
  </si>
  <si>
    <t>A109018 Zaštita Ivanščice</t>
  </si>
  <si>
    <t>Program: 1140 PROGRAMI EUROPSKIH POSLOVA</t>
  </si>
  <si>
    <t>T114058 LIFE RESTORE for MDD</t>
  </si>
  <si>
    <t>T114010 Međunarodni projekti iz EU fondova</t>
  </si>
  <si>
    <t>T114017 Asistenti u nastavi</t>
  </si>
  <si>
    <t>Program: 1200 NAKNADE I POMOĆI UČENICIMA I STUDENTIMA</t>
  </si>
  <si>
    <t>A120001 Stipendije, školarine, subvencije i nagrade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</si>
  <si>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</si>
  <si>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</si>
  <si>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</si>
  <si>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</si>
  <si>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 i tehnoparkovi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</si>
  <si>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</si>
  <si>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</si>
  <si>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</si>
  <si>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</si>
  <si>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</si>
  <si>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A121025 Opskrba školskih ustanova besplatnim higijenskim potrepštinama</t>
  </si>
  <si>
    <t>K121001 Dvorac Šaulovec</t>
  </si>
  <si>
    <t>Program: 1220 ŽUPANIJSKA DODATNA KAPITALNA ULAGANJA U OBRAZOVANJU</t>
  </si>
  <si>
    <t>K122001 Izgradnja i ulaganje u objekte srednjih i osnovnih škola</t>
  </si>
  <si>
    <t>Program: 1250 PROGRAMI U KULTURI</t>
  </si>
  <si>
    <t>A125015 Javne potrebe u kulturi</t>
  </si>
  <si>
    <t>K125001 Dvorac Bela I.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</si>
  <si>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</si>
  <si>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</si>
  <si>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</si>
  <si>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</si>
  <si>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K114002 EnU projekti na županijskim objektima</t>
  </si>
  <si>
    <t>T114036 Školska Shema</t>
  </si>
  <si>
    <t>A121004 Integracija Roma</t>
  </si>
  <si>
    <t>A121019 Prehrana učenika</t>
  </si>
  <si>
    <t>A121020 Cjelodnevni boravak učenika</t>
  </si>
  <si>
    <t>A121023 Građanski odgoj</t>
  </si>
  <si>
    <t>T121002 Projekt cjelodnevne nastave - CDŠ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</si>
  <si>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</si>
  <si>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</si>
  <si>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</si>
  <si>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</si>
  <si>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T123001 Investicijsko održavanje školskih objekata i opreme</t>
  </si>
  <si>
    <t>A121006 Centri izvrsnosti</t>
  </si>
  <si>
    <t>A121007 Međunarodna matura</t>
  </si>
  <si>
    <t>A121022 Glazbene svečanosti</t>
  </si>
  <si>
    <t>A122001 Otplate kredita za regionalne centre kompetentnosti</t>
  </si>
  <si>
    <t>K122003 RCK u zdravstvu</t>
  </si>
  <si>
    <t>K122004 RCK u poljoprivredi</t>
  </si>
  <si>
    <t>K122005 Glazbena škola</t>
  </si>
  <si>
    <t>Program: 1240 ZAKONSKI STANDARD JAVNIH USTANOVA SŠ</t>
  </si>
  <si>
    <t>A124001 Odgojnoobrazovno, administrativno i tehničko osoblje</t>
  </si>
  <si>
    <t>3422 Kamate za primljene kredite i zajmove od kreditnih i ostalih financijskih institucija u javnom sektoru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</si>
  <si>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</si>
  <si>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</si>
  <si>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</si>
  <si>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</si>
  <si>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A121024 Rashodi za provođenje programa javne ustanove</t>
  </si>
  <si>
    <t>Program: 1380 CIVILNO DRUŠTVO</t>
  </si>
  <si>
    <t>A138006 Vijeća i predstavnici nacionalnih manjina</t>
  </si>
  <si>
    <t>A138010 Radna tijela i povjerenstva</t>
  </si>
  <si>
    <t>A138011 Centar za integraciju stranih državljana</t>
  </si>
  <si>
    <t>Program: 1390 SKRB ZA HRVATSKE BRANITELJE</t>
  </si>
  <si>
    <t>A139001 Troškovi ukopa hrvatskih branitelja</t>
  </si>
  <si>
    <t>A139002 Projekti i programi udruga iz Domovinskog rata</t>
  </si>
  <si>
    <t>K114001 Međunarodni projekti u zdravstvu</t>
  </si>
  <si>
    <t>T114059 Specijalističko usavršavanje doktora medicine Doma zdravlja Varaždinske županije - faza 2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</si>
  <si>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</si>
  <si>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</si>
  <si>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</si>
  <si>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</si>
  <si>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</si>
  <si>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</si>
  <si>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A128008 Monitoring komaraca</t>
  </si>
  <si>
    <t>A128009 Monitoring zraka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</si>
  <si>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</si>
  <si>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</si>
  <si>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</si>
  <si>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</si>
  <si>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A129008 Nabava opreme i dodatna ulaganja u zdravstvene objekte</t>
  </si>
  <si>
    <t>A129009 Program "Zdrava županija"</t>
  </si>
  <si>
    <t>A129011 Palijativna skrb</t>
  </si>
  <si>
    <t>Program: 1320 JAVNE USTANOVE U ZDRAVSTVU</t>
  </si>
  <si>
    <t>A132001 Redovna djelatnost ustanova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</si>
  <si>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</si>
  <si>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</si>
  <si>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</si>
  <si>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</si>
  <si>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Program: 1301 SOCIJALNA SKRB - ZAKONSKI STANDARD</t>
  </si>
  <si>
    <t>A130101 Društvo Crvenog križa Varaždinske županije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</si>
  <si>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</si>
  <si>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</si>
  <si>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</si>
  <si>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</si>
  <si>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</si>
  <si>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</si>
  <si>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1340 DOM ZA STARIJE I NEMOĆNE OSOBE</t>
  </si>
  <si>
    <t>A134001 Stručno i administrativno osoblje</t>
  </si>
  <si>
    <t>A134002 Otplata kredita za Energetsku obnovu Doma</t>
  </si>
  <si>
    <t>K134001 Održavanje objekata</t>
  </si>
  <si>
    <t>A107007 Izrada prostorno planskih podloga i održavanje baze podataka</t>
  </si>
  <si>
    <t>Program: 1370 PROSTORNO UREĐENJE I GRADITELJSTVO</t>
  </si>
  <si>
    <t>A137001 Stručno i administrativno osoblje</t>
  </si>
  <si>
    <t>Program: 1120 PROGRAM ENERGETIKE</t>
  </si>
  <si>
    <t>A112001 Energetska učinkovitost Varaždinske županije</t>
  </si>
  <si>
    <t>T112003 Bukotermal - istraživanje i eksploatacija geotermalnih polja</t>
  </si>
  <si>
    <t>A113001 Komunalno uređenje romskih naselja</t>
  </si>
  <si>
    <t>K114013 Revitalizacija austrougarskog vojnog konjičkog kompleksa Varaždin</t>
  </si>
  <si>
    <t>K114015 Izgradnja Regionalnog centra civilne zaštite Varaždin</t>
  </si>
  <si>
    <t>T114060 Projekt Rail4Regions</t>
  </si>
  <si>
    <t>T116001 Regresiranje kamata za poduzetničke kredite</t>
  </si>
  <si>
    <t>T116004 Programi razvoja gospodarstva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</si>
  <si>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</si>
  <si>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</si>
  <si>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</si>
  <si>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</si>
  <si>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</si>
  <si>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</si>
  <si>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Program: 1135 REGIONALNI KOORDINATOR</t>
  </si>
  <si>
    <t>A113501 Rashodi za provođenje redovne djelatnosti</t>
  </si>
  <si>
    <t>T114039 Suradnja za razvoj</t>
  </si>
  <si>
    <t>A107010 Ostali zajednički rashodi</t>
  </si>
  <si>
    <t>Program: 1350 UPRAVLJANJE JAVNIM FINANCIJAMA</t>
  </si>
  <si>
    <t>A135001 Otplata kredita za OBV</t>
  </si>
  <si>
    <t>A135002 Otplata kredita za Vodotoranj</t>
  </si>
  <si>
    <t>A135003 Otplata kredita za Šaulovec</t>
  </si>
  <si>
    <t>A135004 Otplata kredita za OŠ Martijanec</t>
  </si>
  <si>
    <t xml:space="preserve">POLUGODIŠNJI IZVJEŠTAJ O IZVRŠENJU PRORAČUNA VARAŽDINSKE ŽUPANIJE </t>
  </si>
  <si>
    <t>Ostvarenje / izvršenje 
01.01.-30.06.2024.</t>
  </si>
  <si>
    <t>Izvršenje
01.01.-30.06.2024.</t>
  </si>
  <si>
    <t>7225 Instrumenti, uređaji i strojevi</t>
  </si>
  <si>
    <t>T109004 Uklanjanje invanzivnih vrsta (IAS)</t>
  </si>
  <si>
    <t>T121003 Projekti iz nacionalnih fondova</t>
  </si>
  <si>
    <t>A121026 Centar za mentalno zdravlje</t>
  </si>
  <si>
    <t>A138007 Savjet mladih Varaždinske županije</t>
  </si>
  <si>
    <t>T114061 Specijalizacijom do kvalitetnije zdravstvene usluge</t>
  </si>
  <si>
    <t>A129014 Specijalizacije doktora medicine</t>
  </si>
  <si>
    <t>T114063 Tehnička pomoć javno pravnim tijelima</t>
  </si>
  <si>
    <t>ZA 2025. GODINU</t>
  </si>
  <si>
    <t>Opći dio Polugodišnjeg izvještaja o izvršenju Proračuna Varaždinske županije za 2025. godinu sastoji se od: Sažetka, Računa prihoda i rashoda i Računa financiranja kako slijedi:</t>
  </si>
  <si>
    <t xml:space="preserve">Prihodi i rashodi te primici i izdaci ostvareni su, odnosno izvršeni u prvoj polovici 2025. godine u Računu prihoda i rashoda i Računu financiranja, uz usporedbu prethodne godine, kako slijedi: </t>
  </si>
  <si>
    <t>Izvorni plan
2025.</t>
  </si>
  <si>
    <t>Tekući plan 
2025.</t>
  </si>
  <si>
    <t>Ostvarenje / izvršenje 
01.01.-30.06.2025.</t>
  </si>
  <si>
    <t>6131 Stalni porezi na nepokretnu imovinu (zemlju, zgrade, kuće i ostalo)</t>
  </si>
  <si>
    <t>6353 Pomoći fiskalnog izravnanja</t>
  </si>
  <si>
    <t>6429 Ostali prihodi od nefinancijske imovine</t>
  </si>
  <si>
    <t>3225 Sitni inventar i autogume</t>
  </si>
  <si>
    <t>325 Rashodi lijekova i potrošnog medicinskog materijala kod zdravstvenih ustanova</t>
  </si>
  <si>
    <t>3251 Rashodi po osnovi utroška lijekova i potrošnog medicinskog materijala</t>
  </si>
  <si>
    <t>3632 Kapitalne pomoći drugom proračunu i izvanproračunskim korisnicima</t>
  </si>
  <si>
    <t>4126 Ostala nematerijalna imovina</t>
  </si>
  <si>
    <t>4225 Instrumenti i uređaji</t>
  </si>
  <si>
    <t>012 Inozemna ekonomska pomoć</t>
  </si>
  <si>
    <t>104 Obitelj i djeca</t>
  </si>
  <si>
    <t>Glava: 01604 DOM ZA STARIJE I NEMOĆNE OSOBE VARAŽDIN</t>
  </si>
  <si>
    <t>A101016 Aktivnosti vezane uz provedbu izbora</t>
  </si>
  <si>
    <t>A102015 Suradnja s Hrvatima izvan Hrvatske</t>
  </si>
  <si>
    <t>K114016 Energetska obnova zgrade javnog sektora na adresi Trg hrvatske državnosti 1, Novi Marof</t>
  </si>
  <si>
    <t>K114017 Energetska obnova upravne zgrade u Ivancu, adresa Đure Arnolda 9. i 11. Ivanec</t>
  </si>
  <si>
    <t>K114022 Arboretum Opeka - održiva zelena destinacija</t>
  </si>
  <si>
    <t>T117201 Poribljavanje jezera Trakošćan</t>
  </si>
  <si>
    <t>T109005 Učinkovito upravljanje područjima ekološke mreže u Varaždinskoj županiji</t>
  </si>
  <si>
    <t>T114064 InterACT Green</t>
  </si>
  <si>
    <t>T114066 Projekti Erasmus+</t>
  </si>
  <si>
    <t>A121028 Prva privatna gimnazija s pravom javnosti Varaždin</t>
  </si>
  <si>
    <t>A121030 Županija - prijatelj djece</t>
  </si>
  <si>
    <t>A125016 Centar za upravljanje kulturnom baštinom</t>
  </si>
  <si>
    <t>K125002 Interpretacijski centar Špilja Vindija</t>
  </si>
  <si>
    <t>T127002 Svjetsko prvenstvo u rukometu 2025.</t>
  </si>
  <si>
    <t>K114019 OŠ Ivanec - NPOO</t>
  </si>
  <si>
    <t>K114020 OŠ Petrijanec, PŠ Strmec - NPOO</t>
  </si>
  <si>
    <t>K114021 OŠ Petrijanec, PŠ Nova Ves - NPOO</t>
  </si>
  <si>
    <t>K114026 Izgradnja sportskih dvorana - NPOO</t>
  </si>
  <si>
    <t>A121027 Škola u prirodi</t>
  </si>
  <si>
    <t>T121001 Školski medni dan</t>
  </si>
  <si>
    <t>K114023 Gospodarska škola - NPOO</t>
  </si>
  <si>
    <t>K114024 Graditeljska, prirodoslovna i rudarska škola - NPOO</t>
  </si>
  <si>
    <t>A121029 Zaštitna radionica</t>
  </si>
  <si>
    <t>Glava: 01504 EUROPSKI TALENT CENTAR HRVATSKA-CENTRI IZVRSNOSTI VARAŽDINSKE ŽUPANIJE USTANOVA ZA OBRAZOVANJE ODRASLIH</t>
  </si>
  <si>
    <t>K114025 Energetska obnova zgrade javne i društvene namjene dvorac Šaulovec</t>
  </si>
  <si>
    <t>T114062 Socijalni plan Varaždinske županije 2024.-2026.</t>
  </si>
  <si>
    <t>A129015 Potpore liječnicima u funkciji razvoja zajednice</t>
  </si>
  <si>
    <t>A129016 Sektorske ambulante - privatne ordinacije</t>
  </si>
  <si>
    <t>A129017 Sufinanciranje pratnje za djecu na liječenju u OBV</t>
  </si>
  <si>
    <t>A130102 Radna tijela iz područja socijalne skrbi</t>
  </si>
  <si>
    <t>T130201 Zaklada Hrvatska pošta – potpora djeci bez roditeljske skrbi</t>
  </si>
  <si>
    <t>T130202 Varaždinska županija - prijatelj zlatne dobi</t>
  </si>
  <si>
    <t>K114018 Unaprjeđenje kvalitete smještaja i sadržaja hotela Minerva</t>
  </si>
  <si>
    <t>K129009 Izgradnja i opremanje nove zgrade ZZJZ-a</t>
  </si>
  <si>
    <t>K129011 Dom zdravlja i ljekarna u Ljubešćici</t>
  </si>
  <si>
    <t>53 Izdaci za ulaganja u financijske instrumente - dionice i udjele u glavnici</t>
  </si>
  <si>
    <t>Program: 1130 RAZVOJ I SIGURNOST PROMETA</t>
  </si>
  <si>
    <t>T113004 Razvoj prometne infrastrukture</t>
  </si>
  <si>
    <t>Program: 1137 MEĐUNARODNA SURADNJA</t>
  </si>
  <si>
    <t>A113701 Skupština europskih regija (SER)</t>
  </si>
  <si>
    <t>A113702 Savjet za EU poslove</t>
  </si>
  <si>
    <t>A113703 Članarine međunarodnim organizacijama</t>
  </si>
  <si>
    <t>T114065 Projekt GRECALE</t>
  </si>
  <si>
    <t>Program: 1160 POTICANJE RAZVOJA OBRTNIŠTVA I PODUZETNIŠTVA</t>
  </si>
  <si>
    <t>Program: 1162 POTICANJE RAZVOJA TURIZMA</t>
  </si>
  <si>
    <t>A116201 Podizanje kvalitete turističkih usluga i povećanje smještajnih kapaciteta</t>
  </si>
  <si>
    <t>A116202 Program razvoja cikloturizma na kontinentu</t>
  </si>
  <si>
    <t>A116203 Programske aktivnosti Turističke zajednice Varaždinske županije</t>
  </si>
  <si>
    <t>K116201 Centar za posjetitelje Varaždinske županije</t>
  </si>
  <si>
    <t>K116202 Uređenje prapovijesnog parka Ludbreg</t>
  </si>
  <si>
    <t>K116203 Turističko izletnički projekt-uređenje stepenica do kipa Sv. Vinka</t>
  </si>
  <si>
    <t>T116201 Prezentacijski centar Gomila</t>
  </si>
  <si>
    <t>Razdjel: 019 UPRAVNI ODJEL ZA IMOVINSKO-PRAVNE POSLOVE I OPĆU UPRAVU</t>
  </si>
  <si>
    <t>Glava: 01901 UPRAVNI ODJEL ZA IMOVINSKO-PRAVNE POSLOVE I OPĆU UPRAVU</t>
  </si>
  <si>
    <t>A107012 Upravljanje i raspolaganje državnom imovinom</t>
  </si>
  <si>
    <t>681 Kazne i upravne mjere</t>
  </si>
  <si>
    <t>6819 Ostale kazne</t>
  </si>
  <si>
    <t>7224 Medicinska i laboratorijska oprema</t>
  </si>
  <si>
    <t>3252 Rashodi po osnovi otpisa lijekova i potrošnog medicinskog materijala</t>
  </si>
  <si>
    <t>532 Izdaci za ulaganja u dionice i udjele u glavnici trgovačkih društava u javnom sektoru</t>
  </si>
  <si>
    <t>PREDSJEDNIK</t>
  </si>
  <si>
    <t>PRIHODI UKUPNO</t>
  </si>
  <si>
    <t>RASHODI UKUPNO</t>
  </si>
  <si>
    <t>SAŽETAK RAČUNA PRIHODA I RASHODA</t>
  </si>
  <si>
    <t>Brojčana oznaka i naziv</t>
  </si>
  <si>
    <t>SAŽETAK RAČUNA FINANCIRANJA</t>
  </si>
  <si>
    <t>PRIJENOS VIŠKA/MANJKA U SLJEDEĆE RAZDOBLJE</t>
  </si>
  <si>
    <t>RAZLIKA - VIŠAK/MANJAK</t>
  </si>
  <si>
    <t xml:space="preserve">              KLASA: 400-01/25-01/4</t>
  </si>
  <si>
    <t>Krunoslav Lukačić</t>
  </si>
  <si>
    <t>RAČUN PRIHODA I RASHODA</t>
  </si>
  <si>
    <t>RAČUN FINANCIRANJA</t>
  </si>
  <si>
    <t>Rashodi i izdaci u Posebnom dijelu Proračuna iskazani po organizacijskoj i programskoj klasifikaciji, izvršeni su kako slijedi:</t>
  </si>
  <si>
    <t>PRENESENI VIŠAK/MANJAK IZ PRETHODNE GODINE</t>
  </si>
  <si>
    <r>
      <t>Temeljem odredbi članka 88. Zakona o proračunu (Narodne novine br. 144/21), članka 54. st. 3. Pravilnika o polugodišnjem i godišnjem izvještaju o izvršenju proračuna i f</t>
    </r>
    <r>
      <rPr>
        <sz val="12"/>
        <rFont val="Calibri"/>
        <family val="2"/>
        <charset val="238"/>
        <scheme val="minor"/>
      </rPr>
      <t>inancijskog plana (Narodne novine br. 85/23), članka 28. Odluke o izvršavanju Proračuna Varaždinske županije za 2025. godinu (Službeni vjesnik Varaždinske županije br. 104/24 i 29/25</t>
    </r>
    <r>
      <rPr>
        <sz val="12"/>
        <color theme="1"/>
        <rFont val="Calibri"/>
        <family val="2"/>
        <charset val="238"/>
        <scheme val="minor"/>
      </rPr>
      <t>) i članka 33. tč. 20. Statuta Varaždinske županije</t>
    </r>
    <r>
      <rPr>
        <sz val="12"/>
        <rFont val="Calibri"/>
        <family val="2"/>
        <charset val="238"/>
        <scheme val="minor"/>
      </rPr>
      <t xml:space="preserve"> (Službeni vjesnik Varaždinske županije br. 14/18, 7/20, 65/20-pročišćeni tekst i 11/21), </t>
    </r>
    <r>
      <rPr>
        <sz val="12"/>
        <color theme="1"/>
        <rFont val="Calibri"/>
        <family val="2"/>
        <charset val="238"/>
        <scheme val="minor"/>
      </rPr>
      <t>Županijska skupština Varaždinske županije na sjednici održanoj 15. listopada 2025. godine, donosi:</t>
    </r>
  </si>
  <si>
    <t xml:space="preserve">              URBROJ: 2186-01/1-25-3</t>
  </si>
  <si>
    <t xml:space="preserve">              Varaždin, 15.10.2025.</t>
  </si>
  <si>
    <t>Polugodišnji izvještaj o izvršenju Proračuna Varaždinske županije za 2025. godinu objavljuje se na internetskim stranicama Varaždinske županije.</t>
  </si>
  <si>
    <t>Opći i posebni dio Polugodišnjeg izvještaja o izvršenju Proračuna Varaždinske županije za 2025. godinu objavljuje se u „Službenom vjesniku Varaždinske županije“.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</si>
</sst>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#,##0.00#####"/>
  </numFmts>
  <fonts count="5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5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5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0"/>
      <color rgb="FF0070C0"/>
      <name val="Calibri"/>
      <family val="2"/>
      <charset val="238"/>
    </font>
    <font>
      <i/>
      <sz val="9"/>
      <color theme="0" tint="-0.499984740745262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EE000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EE0000"/>
      <name val="Calibri"/>
      <family val="2"/>
      <charset val="238"/>
      <scheme val="minor"/>
    </font>
    <font>
      <b/>
      <sz val="11"/>
      <color rgb="FFEE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EE00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DD8E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</cellStyleXfs>
  <cellXfs count="198">
    <xf numFmtId="0" fontId="0" fillId="0" borderId="0" xfId="0"/>
    <xf numFmtId="0" fontId="20" fillId="0" borderId="0" xfId="0" applyFont="1"/>
    <xf numFmtId="0" fontId="20" fillId="34" borderId="0" xfId="0" applyFont="1" applyFill="1" applyAlignment="1">
      <alignment horizontal="center"/>
    </xf>
    <xf numFmtId="0" fontId="22" fillId="0" borderId="0" xfId="0" applyFont="1"/>
    <xf numFmtId="4" fontId="20" fillId="0" borderId="0" xfId="0" applyNumberFormat="1" applyFont="1"/>
    <xf numFmtId="0" fontId="21" fillId="0" borderId="0" xfId="0" applyFont="1"/>
    <xf numFmtId="164" fontId="20" fillId="34" borderId="0" xfId="0" applyNumberFormat="1" applyFont="1" applyFill="1" applyAlignment="1">
      <alignment horizontal="center"/>
    </xf>
    <xf numFmtId="164" fontId="20" fillId="0" borderId="0" xfId="0" applyNumberFormat="1" applyFont="1"/>
    <xf numFmtId="0" fontId="27" fillId="34" borderId="0" xfId="0" applyFont="1" applyFill="1"/>
    <xf numFmtId="164" fontId="27" fillId="34" borderId="0" xfId="0" applyNumberFormat="1" applyFont="1" applyFill="1"/>
    <xf numFmtId="0" fontId="28" fillId="34" borderId="0" xfId="0" applyFont="1" applyFill="1"/>
    <xf numFmtId="0" fontId="20" fillId="34" borderId="0" xfId="0" applyFont="1" applyFill="1"/>
    <xf numFmtId="164" fontId="20" fillId="34" borderId="0" xfId="0" applyNumberFormat="1" applyFont="1" applyFill="1"/>
    <xf numFmtId="0" fontId="20" fillId="34" borderId="0" xfId="0" applyFont="1" applyFill="1" applyAlignment="1">
      <alignment horizontal="left" vertical="center" wrapText="1"/>
    </xf>
    <xf numFmtId="0" fontId="31" fillId="34" borderId="11" xfId="0" applyFont="1" applyFill="1" applyBorder="1" applyAlignment="1">
      <alignment horizontal="center" vertical="center" wrapText="1"/>
    </xf>
    <xf numFmtId="164" fontId="31" fillId="34" borderId="11" xfId="0" applyNumberFormat="1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 wrapText="1"/>
    </xf>
    <xf numFmtId="164" fontId="32" fillId="34" borderId="12" xfId="0" applyNumberFormat="1" applyFont="1" applyFill="1" applyBorder="1" applyAlignment="1">
      <alignment horizontal="center" vertical="center" wrapText="1"/>
    </xf>
    <xf numFmtId="0" fontId="33" fillId="36" borderId="0" xfId="0" applyFont="1" applyFill="1" applyAlignment="1">
      <alignment horizontal="left" vertical="center" wrapText="1" indent="1"/>
    </xf>
    <xf numFmtId="4" fontId="33" fillId="36" borderId="0" xfId="0" applyNumberFormat="1" applyFont="1" applyFill="1" applyAlignment="1">
      <alignment horizontal="right" vertical="center" wrapText="1"/>
    </xf>
    <xf numFmtId="164" fontId="33" fillId="36" borderId="0" xfId="0" applyNumberFormat="1" applyFont="1" applyFill="1" applyAlignment="1">
      <alignment horizontal="right" vertical="center" wrapText="1"/>
    </xf>
    <xf numFmtId="0" fontId="34" fillId="34" borderId="0" xfId="0" applyFont="1" applyFill="1" applyAlignment="1">
      <alignment horizontal="left" vertical="center" wrapText="1" indent="1"/>
    </xf>
    <xf numFmtId="4" fontId="34" fillId="34" borderId="0" xfId="0" applyNumberFormat="1" applyFont="1" applyFill="1" applyAlignment="1">
      <alignment horizontal="right" vertical="center" wrapText="1"/>
    </xf>
    <xf numFmtId="164" fontId="34" fillId="34" borderId="0" xfId="0" applyNumberFormat="1" applyFont="1" applyFill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21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1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left" indent="1"/>
    </xf>
    <xf numFmtId="0" fontId="37" fillId="35" borderId="0" xfId="0" applyFont="1" applyFill="1" applyAlignment="1">
      <alignment horizontal="left" wrapText="1" indent="1"/>
    </xf>
    <xf numFmtId="4" fontId="37" fillId="35" borderId="0" xfId="0" applyNumberFormat="1" applyFont="1" applyFill="1" applyAlignment="1">
      <alignment horizontal="right" wrapText="1" indent="1"/>
    </xf>
    <xf numFmtId="164" fontId="37" fillId="35" borderId="0" xfId="0" applyNumberFormat="1" applyFont="1" applyFill="1" applyAlignment="1">
      <alignment horizontal="right" wrapText="1" indent="1"/>
    </xf>
    <xf numFmtId="4" fontId="36" fillId="0" borderId="0" xfId="0" applyNumberFormat="1" applyFont="1" applyAlignment="1">
      <alignment horizontal="left" indent="1"/>
    </xf>
    <xf numFmtId="0" fontId="31" fillId="33" borderId="0" xfId="0" applyFont="1" applyFill="1" applyAlignment="1">
      <alignment horizontal="left" wrapText="1" indent="2"/>
    </xf>
    <xf numFmtId="4" fontId="31" fillId="33" borderId="0" xfId="0" applyNumberFormat="1" applyFont="1" applyFill="1" applyAlignment="1">
      <alignment horizontal="right" wrapText="1" indent="1"/>
    </xf>
    <xf numFmtId="164" fontId="31" fillId="33" borderId="0" xfId="0" applyNumberFormat="1" applyFont="1" applyFill="1" applyAlignment="1">
      <alignment horizontal="right" wrapText="1" indent="1"/>
    </xf>
    <xf numFmtId="0" fontId="31" fillId="33" borderId="0" xfId="0" applyFont="1" applyFill="1" applyAlignment="1">
      <alignment horizontal="left" wrapText="1" indent="3"/>
    </xf>
    <xf numFmtId="0" fontId="38" fillId="33" borderId="0" xfId="0" applyFont="1" applyFill="1" applyAlignment="1">
      <alignment horizontal="left" wrapText="1" indent="3"/>
    </xf>
    <xf numFmtId="4" fontId="38" fillId="33" borderId="0" xfId="0" applyNumberFormat="1" applyFont="1" applyFill="1" applyAlignment="1">
      <alignment horizontal="right" wrapText="1" indent="1"/>
    </xf>
    <xf numFmtId="4" fontId="38" fillId="33" borderId="0" xfId="0" applyNumberFormat="1" applyFont="1" applyFill="1" applyAlignment="1">
      <alignment horizontal="left" wrapText="1" indent="1"/>
    </xf>
    <xf numFmtId="164" fontId="38" fillId="33" borderId="0" xfId="0" applyNumberFormat="1" applyFont="1" applyFill="1" applyAlignment="1">
      <alignment horizontal="right" wrapText="1" indent="1"/>
    </xf>
    <xf numFmtId="164" fontId="38" fillId="33" borderId="0" xfId="0" applyNumberFormat="1" applyFont="1" applyFill="1" applyAlignment="1">
      <alignment horizontal="left" wrapText="1" indent="1"/>
    </xf>
    <xf numFmtId="0" fontId="31" fillId="33" borderId="11" xfId="0" applyFont="1" applyFill="1" applyBorder="1" applyAlignment="1">
      <alignment horizontal="left" wrapText="1" indent="2"/>
    </xf>
    <xf numFmtId="4" fontId="31" fillId="33" borderId="11" xfId="0" applyNumberFormat="1" applyFont="1" applyFill="1" applyBorder="1" applyAlignment="1">
      <alignment horizontal="right" wrapText="1" indent="1"/>
    </xf>
    <xf numFmtId="164" fontId="31" fillId="33" borderId="11" xfId="0" applyNumberFormat="1" applyFont="1" applyFill="1" applyBorder="1" applyAlignment="1">
      <alignment horizontal="right" wrapText="1" indent="1"/>
    </xf>
    <xf numFmtId="4" fontId="35" fillId="0" borderId="0" xfId="0" applyNumberFormat="1" applyFont="1" applyAlignment="1">
      <alignment horizontal="left" indent="1"/>
    </xf>
    <xf numFmtId="164" fontId="35" fillId="0" borderId="0" xfId="0" applyNumberFormat="1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5" fillId="0" borderId="0" xfId="0" applyFont="1" applyAlignment="1">
      <alignment horizontal="right" indent="1"/>
    </xf>
    <xf numFmtId="0" fontId="28" fillId="34" borderId="0" xfId="0" applyFont="1" applyFill="1" applyAlignment="1">
      <alignment wrapText="1"/>
    </xf>
    <xf numFmtId="0" fontId="39" fillId="0" borderId="0" xfId="0" applyFont="1" applyAlignment="1">
      <alignment horizontal="left" indent="1"/>
    </xf>
    <xf numFmtId="0" fontId="39" fillId="0" borderId="0" xfId="0" applyFont="1" applyAlignment="1">
      <alignment horizontal="right" indent="1"/>
    </xf>
    <xf numFmtId="164" fontId="36" fillId="0" borderId="0" xfId="0" applyNumberFormat="1" applyFont="1"/>
    <xf numFmtId="164" fontId="35" fillId="0" borderId="0" xfId="0" applyNumberFormat="1" applyFont="1"/>
    <xf numFmtId="4" fontId="37" fillId="35" borderId="0" xfId="0" applyNumberFormat="1" applyFont="1" applyFill="1" applyAlignment="1">
      <alignment horizontal="left" wrapText="1" indent="1"/>
    </xf>
    <xf numFmtId="164" fontId="37" fillId="35" borderId="0" xfId="0" applyNumberFormat="1" applyFont="1" applyFill="1" applyAlignment="1">
      <alignment wrapText="1"/>
    </xf>
    <xf numFmtId="0" fontId="31" fillId="37" borderId="0" xfId="0" applyFont="1" applyFill="1" applyAlignment="1">
      <alignment horizontal="left" wrapText="1" indent="3"/>
    </xf>
    <xf numFmtId="4" fontId="31" fillId="37" borderId="0" xfId="0" applyNumberFormat="1" applyFont="1" applyFill="1" applyAlignment="1">
      <alignment horizontal="right" wrapText="1" indent="1"/>
    </xf>
    <xf numFmtId="164" fontId="31" fillId="37" borderId="0" xfId="0" applyNumberFormat="1" applyFont="1" applyFill="1" applyAlignment="1">
      <alignment horizontal="right" wrapText="1" indent="1"/>
    </xf>
    <xf numFmtId="0" fontId="38" fillId="33" borderId="0" xfId="0" applyFont="1" applyFill="1" applyAlignment="1">
      <alignment horizontal="left" wrapText="1" indent="2"/>
    </xf>
    <xf numFmtId="0" fontId="33" fillId="34" borderId="11" xfId="0" applyFont="1" applyFill="1" applyBorder="1" applyAlignment="1">
      <alignment horizontal="left" wrapText="1" indent="2"/>
    </xf>
    <xf numFmtId="4" fontId="33" fillId="34" borderId="11" xfId="0" applyNumberFormat="1" applyFont="1" applyFill="1" applyBorder="1" applyAlignment="1">
      <alignment horizontal="right" wrapText="1" indent="1"/>
    </xf>
    <xf numFmtId="164" fontId="33" fillId="34" borderId="11" xfId="0" applyNumberFormat="1" applyFont="1" applyFill="1" applyBorder="1" applyAlignment="1">
      <alignment horizontal="right" wrapText="1" indent="1"/>
    </xf>
    <xf numFmtId="164" fontId="37" fillId="35" borderId="0" xfId="0" applyNumberFormat="1" applyFont="1" applyFill="1" applyAlignment="1">
      <alignment horizontal="right" wrapText="1"/>
    </xf>
    <xf numFmtId="164" fontId="40" fillId="35" borderId="0" xfId="0" applyNumberFormat="1" applyFont="1" applyFill="1" applyAlignment="1">
      <alignment horizontal="right" wrapText="1"/>
    </xf>
    <xf numFmtId="164" fontId="31" fillId="33" borderId="0" xfId="0" applyNumberFormat="1" applyFont="1" applyFill="1" applyAlignment="1">
      <alignment horizontal="right" wrapText="1"/>
    </xf>
    <xf numFmtId="164" fontId="38" fillId="33" borderId="0" xfId="0" applyNumberFormat="1" applyFont="1" applyFill="1" applyAlignment="1">
      <alignment horizontal="right" wrapText="1"/>
    </xf>
    <xf numFmtId="164" fontId="31" fillId="33" borderId="11" xfId="0" applyNumberFormat="1" applyFont="1" applyFill="1" applyBorder="1" applyAlignment="1">
      <alignment horizontal="right" wrapText="1"/>
    </xf>
    <xf numFmtId="164" fontId="35" fillId="0" borderId="0" xfId="0" applyNumberFormat="1" applyFont="1" applyAlignment="1">
      <alignment horizontal="right"/>
    </xf>
    <xf numFmtId="164" fontId="36" fillId="0" borderId="0" xfId="0" applyNumberFormat="1" applyFont="1" applyAlignment="1">
      <alignment horizontal="right"/>
    </xf>
    <xf numFmtId="0" fontId="41" fillId="0" borderId="0" xfId="0" applyFont="1" applyAlignment="1">
      <alignment horizontal="left" indent="1"/>
    </xf>
    <xf numFmtId="164" fontId="36" fillId="0" borderId="0" xfId="0" applyNumberFormat="1" applyFont="1" applyAlignment="1">
      <alignment horizontal="left"/>
    </xf>
    <xf numFmtId="164" fontId="32" fillId="0" borderId="11" xfId="0" applyNumberFormat="1" applyFont="1" applyBorder="1" applyAlignment="1">
      <alignment horizontal="center" vertical="center" wrapText="1"/>
    </xf>
    <xf numFmtId="164" fontId="37" fillId="35" borderId="0" xfId="0" applyNumberFormat="1" applyFont="1" applyFill="1" applyAlignment="1">
      <alignment horizontal="left" wrapText="1" indent="1"/>
    </xf>
    <xf numFmtId="0" fontId="35" fillId="34" borderId="0" xfId="0" applyFont="1" applyFill="1" applyAlignment="1">
      <alignment horizontal="left" indent="1"/>
    </xf>
    <xf numFmtId="4" fontId="35" fillId="35" borderId="0" xfId="0" applyNumberFormat="1" applyFont="1" applyFill="1" applyAlignment="1">
      <alignment horizontal="left" indent="1"/>
    </xf>
    <xf numFmtId="164" fontId="35" fillId="35" borderId="0" xfId="0" applyNumberFormat="1" applyFont="1" applyFill="1" applyAlignment="1">
      <alignment horizontal="left" indent="1"/>
    </xf>
    <xf numFmtId="4" fontId="31" fillId="33" borderId="0" xfId="0" applyNumberFormat="1" applyFont="1" applyFill="1" applyAlignment="1">
      <alignment wrapText="1"/>
    </xf>
    <xf numFmtId="0" fontId="0" fillId="34" borderId="0" xfId="0" applyFill="1"/>
    <xf numFmtId="164" fontId="0" fillId="34" borderId="0" xfId="0" applyNumberFormat="1" applyFill="1"/>
    <xf numFmtId="0" fontId="42" fillId="34" borderId="0" xfId="0" applyFont="1" applyFill="1" applyAlignment="1">
      <alignment horizontal="center"/>
    </xf>
    <xf numFmtId="164" fontId="42" fillId="34" borderId="0" xfId="0" applyNumberFormat="1" applyFont="1" applyFill="1" applyAlignment="1">
      <alignment horizontal="center"/>
    </xf>
    <xf numFmtId="0" fontId="32" fillId="34" borderId="11" xfId="0" applyFont="1" applyFill="1" applyBorder="1" applyAlignment="1">
      <alignment horizontal="center" vertical="center" wrapText="1"/>
    </xf>
    <xf numFmtId="164" fontId="32" fillId="34" borderId="11" xfId="0" applyNumberFormat="1" applyFont="1" applyFill="1" applyBorder="1" applyAlignment="1">
      <alignment horizontal="center" vertical="center" wrapText="1"/>
    </xf>
    <xf numFmtId="0" fontId="33" fillId="34" borderId="11" xfId="0" applyFont="1" applyFill="1" applyBorder="1" applyAlignment="1">
      <alignment horizontal="left" wrapText="1" indent="1"/>
    </xf>
    <xf numFmtId="4" fontId="0" fillId="0" borderId="0" xfId="0" applyNumberFormat="1"/>
    <xf numFmtId="0" fontId="31" fillId="33" borderId="0" xfId="0" applyFont="1" applyFill="1" applyAlignment="1">
      <alignment horizontal="left" wrapText="1" indent="1"/>
    </xf>
    <xf numFmtId="164" fontId="0" fillId="0" borderId="0" xfId="0" applyNumberFormat="1"/>
    <xf numFmtId="164" fontId="28" fillId="34" borderId="0" xfId="0" applyNumberFormat="1" applyFont="1" applyFill="1"/>
    <xf numFmtId="0" fontId="28" fillId="0" borderId="0" xfId="0" applyFont="1"/>
    <xf numFmtId="0" fontId="33" fillId="34" borderId="10" xfId="0" applyFont="1" applyFill="1" applyBorder="1" applyAlignment="1">
      <alignment horizontal="left" wrapText="1" indent="1"/>
    </xf>
    <xf numFmtId="0" fontId="38" fillId="33" borderId="0" xfId="0" applyFont="1" applyFill="1" applyAlignment="1">
      <alignment horizontal="left" wrapText="1" indent="5"/>
    </xf>
    <xf numFmtId="4" fontId="35" fillId="0" borderId="0" xfId="0" applyNumberFormat="1" applyFont="1"/>
    <xf numFmtId="4" fontId="37" fillId="35" borderId="0" xfId="0" applyNumberFormat="1" applyFont="1" applyFill="1" applyAlignment="1">
      <alignment wrapText="1"/>
    </xf>
    <xf numFmtId="4" fontId="38" fillId="33" borderId="0" xfId="0" applyNumberFormat="1" applyFont="1" applyFill="1" applyAlignment="1">
      <alignment wrapText="1"/>
    </xf>
    <xf numFmtId="4" fontId="31" fillId="33" borderId="11" xfId="0" applyNumberFormat="1" applyFont="1" applyFill="1" applyBorder="1" applyAlignment="1">
      <alignment wrapText="1"/>
    </xf>
    <xf numFmtId="0" fontId="31" fillId="34" borderId="0" xfId="0" applyFont="1" applyFill="1" applyAlignment="1">
      <alignment horizontal="left" wrapText="1" indent="1"/>
    </xf>
    <xf numFmtId="4" fontId="31" fillId="34" borderId="0" xfId="0" applyNumberFormat="1" applyFont="1" applyFill="1" applyAlignment="1">
      <alignment horizontal="right" wrapText="1" indent="1"/>
    </xf>
    <xf numFmtId="164" fontId="31" fillId="34" borderId="0" xfId="0" applyNumberFormat="1" applyFont="1" applyFill="1" applyAlignment="1">
      <alignment horizontal="right" wrapText="1" indent="1"/>
    </xf>
    <xf numFmtId="0" fontId="43" fillId="33" borderId="0" xfId="0" applyFont="1" applyFill="1" applyAlignment="1">
      <alignment horizontal="left" wrapText="1" indent="1"/>
    </xf>
    <xf numFmtId="0" fontId="44" fillId="33" borderId="0" xfId="0" applyFont="1" applyFill="1" applyAlignment="1">
      <alignment horizontal="left" wrapText="1" indent="3"/>
    </xf>
    <xf numFmtId="0" fontId="43" fillId="38" borderId="0" xfId="0" applyFont="1" applyFill="1" applyAlignment="1">
      <alignment horizontal="left" wrapText="1" indent="1"/>
    </xf>
    <xf numFmtId="0" fontId="43" fillId="33" borderId="0" xfId="0" applyFont="1" applyFill="1" applyAlignment="1">
      <alignment horizontal="left" wrapText="1" indent="4"/>
    </xf>
    <xf numFmtId="0" fontId="44" fillId="33" borderId="0" xfId="0" applyFont="1" applyFill="1" applyAlignment="1">
      <alignment horizontal="left" wrapText="1" indent="5"/>
    </xf>
    <xf numFmtId="0" fontId="45" fillId="35" borderId="0" xfId="0" applyFont="1" applyFill="1" applyAlignment="1">
      <alignment horizontal="left" wrapText="1" indent="1"/>
    </xf>
    <xf numFmtId="0" fontId="46" fillId="33" borderId="0" xfId="0" applyFont="1" applyFill="1" applyAlignment="1">
      <alignment horizontal="left" wrapText="1" indent="3"/>
    </xf>
    <xf numFmtId="4" fontId="34" fillId="33" borderId="0" xfId="0" applyNumberFormat="1" applyFont="1" applyFill="1" applyAlignment="1">
      <alignment wrapText="1"/>
    </xf>
    <xf numFmtId="0" fontId="34" fillId="33" borderId="0" xfId="0" applyFont="1" applyFill="1" applyAlignment="1">
      <alignment horizontal="left" wrapText="1" indent="3"/>
    </xf>
    <xf numFmtId="164" fontId="34" fillId="33" borderId="0" xfId="0" applyNumberFormat="1" applyFont="1" applyFill="1" applyAlignment="1">
      <alignment horizontal="right" wrapText="1"/>
    </xf>
    <xf numFmtId="0" fontId="34" fillId="0" borderId="0" xfId="0" applyFont="1" applyAlignment="1">
      <alignment horizontal="left" indent="1"/>
    </xf>
    <xf numFmtId="0" fontId="25" fillId="0" borderId="0" xfId="0" applyFont="1"/>
    <xf numFmtId="0" fontId="16" fillId="0" borderId="0" xfId="0" applyFont="1"/>
    <xf numFmtId="0" fontId="23" fillId="0" borderId="0" xfId="0" applyFont="1"/>
    <xf numFmtId="0" fontId="26" fillId="0" borderId="0" xfId="0" applyFont="1"/>
    <xf numFmtId="0" fontId="5" fillId="0" borderId="0" xfId="0" applyFont="1"/>
    <xf numFmtId="0" fontId="24" fillId="0" borderId="0" xfId="0" applyFont="1"/>
    <xf numFmtId="4" fontId="43" fillId="33" borderId="0" xfId="0" applyNumberFormat="1" applyFont="1" applyFill="1" applyAlignment="1">
      <alignment wrapText="1"/>
    </xf>
    <xf numFmtId="4" fontId="44" fillId="33" borderId="0" xfId="0" applyNumberFormat="1" applyFont="1" applyFill="1" applyAlignment="1">
      <alignment wrapText="1"/>
    </xf>
    <xf numFmtId="4" fontId="43" fillId="38" borderId="0" xfId="0" applyNumberFormat="1" applyFont="1" applyFill="1" applyAlignment="1">
      <alignment wrapText="1"/>
    </xf>
    <xf numFmtId="4" fontId="45" fillId="35" borderId="0" xfId="0" applyNumberFormat="1" applyFont="1" applyFill="1" applyAlignment="1">
      <alignment wrapText="1"/>
    </xf>
    <xf numFmtId="4" fontId="33" fillId="34" borderId="11" xfId="0" applyNumberFormat="1" applyFont="1" applyFill="1" applyBorder="1" applyAlignment="1">
      <alignment wrapText="1"/>
    </xf>
    <xf numFmtId="4" fontId="46" fillId="33" borderId="0" xfId="0" applyNumberFormat="1" applyFont="1" applyFill="1" applyAlignment="1">
      <alignment wrapText="1"/>
    </xf>
    <xf numFmtId="0" fontId="45" fillId="34" borderId="0" xfId="0" applyFont="1" applyFill="1" applyAlignment="1">
      <alignment horizontal="left" wrapText="1" indent="1"/>
    </xf>
    <xf numFmtId="4" fontId="45" fillId="34" borderId="0" xfId="0" applyNumberFormat="1" applyFont="1" applyFill="1" applyAlignment="1">
      <alignment horizontal="right" wrapText="1" indent="1"/>
    </xf>
    <xf numFmtId="164" fontId="45" fillId="34" borderId="0" xfId="0" applyNumberFormat="1" applyFont="1" applyFill="1" applyAlignment="1">
      <alignment horizontal="right" wrapText="1" indent="1"/>
    </xf>
    <xf numFmtId="0" fontId="48" fillId="0" borderId="0" xfId="0" applyFont="1"/>
    <xf numFmtId="0" fontId="44" fillId="34" borderId="0" xfId="0" applyFont="1" applyFill="1" applyAlignment="1">
      <alignment horizontal="left" wrapText="1" indent="5"/>
    </xf>
    <xf numFmtId="4" fontId="44" fillId="34" borderId="0" xfId="0" applyNumberFormat="1" applyFont="1" applyFill="1" applyAlignment="1">
      <alignment wrapText="1"/>
    </xf>
    <xf numFmtId="4" fontId="44" fillId="34" borderId="0" xfId="0" applyNumberFormat="1" applyFont="1" applyFill="1" applyAlignment="1">
      <alignment horizontal="left" wrapText="1" indent="1"/>
    </xf>
    <xf numFmtId="4" fontId="44" fillId="34" borderId="0" xfId="0" applyNumberFormat="1" applyFont="1" applyFill="1" applyAlignment="1">
      <alignment horizontal="right" wrapText="1" indent="1"/>
    </xf>
    <xf numFmtId="164" fontId="44" fillId="34" borderId="0" xfId="0" applyNumberFormat="1" applyFont="1" applyFill="1" applyAlignment="1">
      <alignment horizontal="left" wrapText="1" indent="1"/>
    </xf>
    <xf numFmtId="4" fontId="31" fillId="0" borderId="0" xfId="0" applyNumberFormat="1" applyFont="1" applyAlignment="1">
      <alignment wrapText="1"/>
    </xf>
    <xf numFmtId="4" fontId="50" fillId="33" borderId="0" xfId="0" applyNumberFormat="1" applyFont="1" applyFill="1" applyAlignment="1">
      <alignment wrapText="1"/>
    </xf>
    <xf numFmtId="0" fontId="51" fillId="38" borderId="0" xfId="0" applyFont="1" applyFill="1" applyAlignment="1">
      <alignment horizontal="left" wrapText="1" indent="1"/>
    </xf>
    <xf numFmtId="4" fontId="51" fillId="38" borderId="0" xfId="0" applyNumberFormat="1" applyFont="1" applyFill="1" applyAlignment="1">
      <alignment wrapText="1"/>
    </xf>
    <xf numFmtId="4" fontId="52" fillId="33" borderId="0" xfId="0" applyNumberFormat="1" applyFont="1" applyFill="1" applyAlignment="1">
      <alignment wrapText="1"/>
    </xf>
    <xf numFmtId="0" fontId="51" fillId="33" borderId="0" xfId="0" applyFont="1" applyFill="1" applyAlignment="1">
      <alignment horizontal="left" wrapText="1" indent="4"/>
    </xf>
    <xf numFmtId="4" fontId="51" fillId="33" borderId="0" xfId="0" applyNumberFormat="1" applyFont="1" applyFill="1" applyAlignment="1">
      <alignment wrapText="1"/>
    </xf>
    <xf numFmtId="0" fontId="52" fillId="33" borderId="0" xfId="0" applyFont="1" applyFill="1" applyAlignment="1">
      <alignment horizontal="left" wrapText="1" indent="5"/>
    </xf>
    <xf numFmtId="0" fontId="14" fillId="0" borderId="0" xfId="0" applyFont="1"/>
    <xf numFmtId="0" fontId="53" fillId="0" borderId="0" xfId="0" applyFont="1"/>
    <xf numFmtId="164" fontId="45" fillId="35" borderId="0" xfId="0" applyNumberFormat="1" applyFont="1" applyFill="1" applyAlignment="1">
      <alignment horizontal="right" wrapText="1"/>
    </xf>
    <xf numFmtId="164" fontId="43" fillId="33" borderId="0" xfId="0" applyNumberFormat="1" applyFont="1" applyFill="1" applyAlignment="1">
      <alignment horizontal="right" wrapText="1"/>
    </xf>
    <xf numFmtId="164" fontId="46" fillId="33" borderId="0" xfId="0" applyNumberFormat="1" applyFont="1" applyFill="1" applyAlignment="1">
      <alignment horizontal="right" wrapText="1"/>
    </xf>
    <xf numFmtId="164" fontId="43" fillId="38" borderId="0" xfId="0" applyNumberFormat="1" applyFont="1" applyFill="1" applyAlignment="1">
      <alignment horizontal="right" wrapText="1"/>
    </xf>
    <xf numFmtId="164" fontId="44" fillId="33" borderId="0" xfId="0" applyNumberFormat="1" applyFont="1" applyFill="1" applyAlignment="1">
      <alignment horizontal="right" wrapText="1"/>
    </xf>
    <xf numFmtId="164" fontId="51" fillId="38" borderId="0" xfId="0" applyNumberFormat="1" applyFont="1" applyFill="1" applyAlignment="1">
      <alignment horizontal="right" wrapText="1"/>
    </xf>
    <xf numFmtId="164" fontId="52" fillId="33" borderId="0" xfId="0" applyNumberFormat="1" applyFont="1" applyFill="1" applyAlignment="1">
      <alignment horizontal="right" wrapText="1"/>
    </xf>
    <xf numFmtId="164" fontId="51" fillId="33" borderId="0" xfId="0" applyNumberFormat="1" applyFont="1" applyFill="1" applyAlignment="1">
      <alignment horizontal="right" wrapText="1"/>
    </xf>
    <xf numFmtId="164" fontId="50" fillId="33" borderId="0" xfId="0" applyNumberFormat="1" applyFont="1" applyFill="1" applyAlignment="1">
      <alignment horizontal="right" wrapText="1"/>
    </xf>
    <xf numFmtId="164" fontId="44" fillId="34" borderId="0" xfId="0" applyNumberFormat="1" applyFont="1" applyFill="1" applyAlignment="1">
      <alignment horizontal="right" wrapText="1"/>
    </xf>
    <xf numFmtId="0" fontId="54" fillId="0" borderId="0" xfId="0" applyFont="1"/>
    <xf numFmtId="0" fontId="55" fillId="0" borderId="0" xfId="0" applyFont="1"/>
    <xf numFmtId="0" fontId="51" fillId="33" borderId="0" xfId="0" applyFont="1" applyFill="1" applyAlignment="1">
      <alignment horizontal="left" wrapText="1" indent="1"/>
    </xf>
    <xf numFmtId="0" fontId="56" fillId="0" borderId="0" xfId="0" applyFont="1"/>
    <xf numFmtId="0" fontId="57" fillId="0" borderId="0" xfId="0" applyFont="1"/>
    <xf numFmtId="0" fontId="58" fillId="0" borderId="0" xfId="0" applyFont="1"/>
    <xf numFmtId="4" fontId="31" fillId="33" borderId="0" xfId="0" applyNumberFormat="1" applyFont="1" applyFill="1" applyAlignment="1">
      <alignment horizontal="right" wrapText="1"/>
    </xf>
    <xf numFmtId="4" fontId="38" fillId="33" borderId="0" xfId="0" applyNumberFormat="1" applyFont="1" applyFill="1" applyAlignment="1">
      <alignment horizontal="right" wrapText="1"/>
    </xf>
    <xf numFmtId="0" fontId="33" fillId="33" borderId="0" xfId="0" applyFont="1" applyFill="1" applyAlignment="1">
      <alignment horizontal="left" wrapText="1" indent="3"/>
    </xf>
    <xf numFmtId="164" fontId="46" fillId="0" borderId="0" xfId="0" applyNumberFormat="1" applyFont="1" applyAlignment="1">
      <alignment horizontal="right" wrapText="1"/>
    </xf>
    <xf numFmtId="0" fontId="38" fillId="33" borderId="0" xfId="0" applyFont="1" applyFill="1" applyAlignment="1">
      <alignment horizontal="right" wrapText="1"/>
    </xf>
    <xf numFmtId="0" fontId="2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164" fontId="33" fillId="33" borderId="0" xfId="0" applyNumberFormat="1" applyFont="1" applyFill="1" applyAlignment="1">
      <alignment horizontal="right" wrapText="1"/>
    </xf>
    <xf numFmtId="0" fontId="31" fillId="33" borderId="0" xfId="0" applyFont="1" applyFill="1" applyAlignment="1">
      <alignment horizontal="right" wrapText="1"/>
    </xf>
    <xf numFmtId="0" fontId="35" fillId="0" borderId="0" xfId="0" applyFont="1" applyAlignment="1">
      <alignment horizontal="right"/>
    </xf>
    <xf numFmtId="165" fontId="0" fillId="0" borderId="0" xfId="0" applyNumberFormat="1" applyAlignment="1">
      <alignment horizontal="right" indent="1"/>
    </xf>
    <xf numFmtId="0" fontId="33" fillId="36" borderId="10" xfId="0" applyFont="1" applyFill="1" applyBorder="1" applyAlignment="1">
      <alignment horizontal="left" vertical="center" wrapText="1" indent="1"/>
    </xf>
    <xf numFmtId="4" fontId="33" fillId="36" borderId="10" xfId="0" applyNumberFormat="1" applyFont="1" applyFill="1" applyBorder="1" applyAlignment="1">
      <alignment horizontal="right" vertical="center" wrapText="1"/>
    </xf>
    <xf numFmtId="164" fontId="33" fillId="36" borderId="10" xfId="0" applyNumberFormat="1" applyFont="1" applyFill="1" applyBorder="1" applyAlignment="1">
      <alignment horizontal="right" vertical="center" wrapText="1"/>
    </xf>
    <xf numFmtId="0" fontId="33" fillId="34" borderId="0" xfId="0" applyFont="1" applyFill="1" applyAlignment="1">
      <alignment horizontal="left" vertical="center" wrapText="1" indent="1"/>
    </xf>
    <xf numFmtId="4" fontId="33" fillId="34" borderId="0" xfId="0" applyNumberFormat="1" applyFont="1" applyFill="1" applyAlignment="1">
      <alignment horizontal="right" vertical="center" wrapText="1"/>
    </xf>
    <xf numFmtId="164" fontId="33" fillId="34" borderId="0" xfId="0" applyNumberFormat="1" applyFont="1" applyFill="1" applyAlignment="1">
      <alignment horizontal="right" vertical="center" wrapText="1"/>
    </xf>
    <xf numFmtId="0" fontId="34" fillId="34" borderId="13" xfId="0" applyFont="1" applyFill="1" applyBorder="1" applyAlignment="1">
      <alignment horizontal="left" vertical="center" wrapText="1" indent="1"/>
    </xf>
    <xf numFmtId="4" fontId="34" fillId="34" borderId="13" xfId="0" applyNumberFormat="1" applyFont="1" applyFill="1" applyBorder="1" applyAlignment="1">
      <alignment horizontal="right" vertical="center" wrapText="1"/>
    </xf>
    <xf numFmtId="164" fontId="34" fillId="34" borderId="13" xfId="0" applyNumberFormat="1" applyFont="1" applyFill="1" applyBorder="1" applyAlignment="1">
      <alignment horizontal="right" vertical="center" wrapText="1"/>
    </xf>
    <xf numFmtId="4" fontId="36" fillId="36" borderId="10" xfId="0" applyNumberFormat="1" applyFont="1" applyFill="1" applyBorder="1"/>
    <xf numFmtId="164" fontId="36" fillId="36" borderId="10" xfId="0" applyNumberFormat="1" applyFont="1" applyFill="1" applyBorder="1"/>
    <xf numFmtId="4" fontId="44" fillId="0" borderId="0" xfId="0" applyNumberFormat="1" applyFont="1" applyAlignment="1">
      <alignment wrapText="1"/>
    </xf>
    <xf numFmtId="164" fontId="33" fillId="34" borderId="11" xfId="0" applyNumberFormat="1" applyFont="1" applyFill="1" applyBorder="1" applyAlignment="1">
      <alignment wrapText="1"/>
    </xf>
    <xf numFmtId="0" fontId="47" fillId="34" borderId="0" xfId="0" applyFont="1" applyFill="1" applyAlignment="1">
      <alignment horizontal="justify" wrapText="1"/>
    </xf>
    <xf numFmtId="0" fontId="20" fillId="0" borderId="0" xfId="0" applyFont="1" applyAlignment="1">
      <alignment horizontal="justify" vertical="center" wrapText="1"/>
    </xf>
    <xf numFmtId="0" fontId="30" fillId="34" borderId="0" xfId="0" applyFont="1" applyFill="1" applyAlignment="1">
      <alignment horizontal="center"/>
    </xf>
    <xf numFmtId="0" fontId="21" fillId="34" borderId="0" xfId="0" applyFont="1" applyFill="1" applyAlignment="1">
      <alignment horizontal="center"/>
    </xf>
    <xf numFmtId="0" fontId="20" fillId="34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28" fillId="0" borderId="0" xfId="0" applyFont="1" applyAlignment="1">
      <alignment horizontal="left"/>
    </xf>
    <xf numFmtId="0" fontId="20" fillId="34" borderId="0" xfId="0" applyFont="1" applyFill="1" applyAlignment="1">
      <alignment horizontal="left"/>
    </xf>
    <xf numFmtId="0" fontId="29" fillId="34" borderId="0" xfId="0" applyFont="1" applyFill="1" applyAlignment="1">
      <alignment horizontal="left"/>
    </xf>
    <xf numFmtId="0" fontId="16" fillId="34" borderId="0" xfId="0" applyFont="1" applyFill="1" applyAlignment="1">
      <alignment horizontal="center" vertical="center"/>
    </xf>
    <xf numFmtId="0" fontId="20" fillId="34" borderId="0" xfId="0" applyFont="1" applyFill="1" applyAlignment="1">
      <alignment horizontal="left" wrapText="1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CED51-46A8-43F7-809F-1471DFD4060A}">
  <sheetPr>
    <tabColor rgb="FF00B050"/>
  </sheetPr>
  <dimension ref="A1:K32"/>
  <sheetViews>
    <sheetView tabSelected="1" zoomScaleNormal="100" workbookViewId="0">
      <selection activeCell="K14" sqref="K14"/>
    </sheetView>
  </sheetViews>
  <sheetFormatPr defaultColWidth="8.85546875" defaultRowHeight="15.75" x14ac:dyDescent="0.25"/>
  <cols>
    <col min="1" max="1" width="79.5703125" style="1" customWidth="1"/>
    <col min="2" max="2" width="18.42578125" style="1" customWidth="1"/>
    <col min="3" max="4" width="14.7109375" style="1" customWidth="1"/>
    <col min="5" max="5" width="18.42578125" style="1" customWidth="1"/>
    <col min="6" max="7" width="8.28515625" style="7" customWidth="1"/>
    <col min="8" max="8" width="8.85546875" style="1"/>
    <col min="9" max="9" width="15.42578125" style="1" bestFit="1" customWidth="1"/>
    <col min="10" max="16384" width="8.85546875" style="1"/>
  </cols>
  <sheetData>
    <row r="1" spans="1:11" ht="79.150000000000006" customHeight="1" x14ac:dyDescent="0.25">
      <c r="A1" s="187" t="s">
        <v>616</v>
      </c>
      <c r="B1" s="187"/>
      <c r="C1" s="187"/>
      <c r="D1" s="187"/>
      <c r="E1" s="187"/>
      <c r="F1" s="187"/>
      <c r="G1" s="187"/>
    </row>
    <row r="2" spans="1:11" ht="53.25" customHeight="1" x14ac:dyDescent="0.3">
      <c r="A2" s="188" t="s">
        <v>513</v>
      </c>
      <c r="B2" s="188"/>
      <c r="C2" s="188"/>
      <c r="D2" s="188"/>
      <c r="E2" s="188"/>
      <c r="F2" s="188"/>
      <c r="G2" s="188"/>
    </row>
    <row r="3" spans="1:11" ht="19.5" x14ac:dyDescent="0.3">
      <c r="A3" s="188" t="s">
        <v>524</v>
      </c>
      <c r="B3" s="188"/>
      <c r="C3" s="188"/>
      <c r="D3" s="188"/>
      <c r="E3" s="188"/>
      <c r="F3" s="188"/>
      <c r="G3" s="188"/>
    </row>
    <row r="4" spans="1:11" ht="19.149999999999999" customHeight="1" x14ac:dyDescent="0.3">
      <c r="A4" s="8"/>
      <c r="B4" s="8"/>
      <c r="C4" s="8"/>
      <c r="D4" s="8"/>
      <c r="E4" s="8"/>
      <c r="F4" s="9"/>
      <c r="G4" s="9"/>
    </row>
    <row r="5" spans="1:11" ht="19.5" x14ac:dyDescent="0.3">
      <c r="A5" s="188" t="s">
        <v>170</v>
      </c>
      <c r="B5" s="188"/>
      <c r="C5" s="188"/>
      <c r="D5" s="188"/>
      <c r="E5" s="188"/>
      <c r="F5" s="188"/>
      <c r="G5" s="188"/>
    </row>
    <row r="6" spans="1:11" x14ac:dyDescent="0.25">
      <c r="A6" s="11"/>
      <c r="B6" s="11"/>
      <c r="C6" s="11"/>
      <c r="D6" s="11"/>
      <c r="E6" s="11"/>
      <c r="F6" s="12"/>
      <c r="G6" s="12"/>
      <c r="K6" s="5"/>
    </row>
    <row r="7" spans="1:11" x14ac:dyDescent="0.25">
      <c r="A7" s="189" t="s">
        <v>171</v>
      </c>
      <c r="B7" s="189"/>
      <c r="C7" s="189"/>
      <c r="D7" s="189"/>
      <c r="E7" s="189"/>
      <c r="F7" s="189"/>
      <c r="G7" s="189"/>
    </row>
    <row r="8" spans="1:11" ht="9.75" customHeight="1" x14ac:dyDescent="0.25">
      <c r="A8" s="2"/>
      <c r="B8" s="2"/>
      <c r="C8" s="2"/>
      <c r="D8" s="2"/>
      <c r="E8" s="2"/>
      <c r="F8" s="6"/>
      <c r="G8" s="6"/>
    </row>
    <row r="9" spans="1:11" ht="31.5" customHeight="1" x14ac:dyDescent="0.25">
      <c r="A9" s="190" t="s">
        <v>525</v>
      </c>
      <c r="B9" s="190"/>
      <c r="C9" s="190"/>
      <c r="D9" s="190"/>
      <c r="E9" s="190"/>
      <c r="F9" s="190"/>
      <c r="G9" s="190"/>
    </row>
    <row r="10" spans="1:11" x14ac:dyDescent="0.25">
      <c r="A10" s="13"/>
      <c r="B10" s="13"/>
      <c r="C10" s="13"/>
      <c r="D10" s="13"/>
      <c r="E10" s="13"/>
      <c r="F10" s="13"/>
      <c r="G10" s="13"/>
    </row>
    <row r="11" spans="1:11" x14ac:dyDescent="0.25">
      <c r="A11" s="10" t="s">
        <v>605</v>
      </c>
      <c r="B11" s="2"/>
      <c r="C11" s="2"/>
      <c r="D11" s="2"/>
      <c r="E11" s="2"/>
      <c r="F11" s="6"/>
      <c r="G11" s="6"/>
    </row>
    <row r="12" spans="1:11" s="5" customFormat="1" ht="42.75" customHeight="1" x14ac:dyDescent="0.25">
      <c r="A12" s="14" t="s">
        <v>606</v>
      </c>
      <c r="B12" s="31" t="s">
        <v>514</v>
      </c>
      <c r="C12" s="14" t="s">
        <v>527</v>
      </c>
      <c r="D12" s="31" t="s">
        <v>528</v>
      </c>
      <c r="E12" s="14" t="s">
        <v>529</v>
      </c>
      <c r="F12" s="15" t="s">
        <v>240</v>
      </c>
      <c r="G12" s="15" t="s">
        <v>241</v>
      </c>
    </row>
    <row r="13" spans="1:11" s="3" customFormat="1" ht="8.25" customHeight="1" thickBot="1" x14ac:dyDescent="0.25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7" t="s">
        <v>150</v>
      </c>
      <c r="G13" s="17" t="s">
        <v>151</v>
      </c>
    </row>
    <row r="14" spans="1:11" ht="18" customHeight="1" thickTop="1" x14ac:dyDescent="0.25">
      <c r="A14" s="18" t="s">
        <v>603</v>
      </c>
      <c r="B14" s="19">
        <f>SUM(B15:B16)</f>
        <v>90630056.649999991</v>
      </c>
      <c r="C14" s="19">
        <f t="shared" ref="C14:E14" si="0">SUM(C15:C16)</f>
        <v>239418748</v>
      </c>
      <c r="D14" s="19">
        <f t="shared" si="0"/>
        <v>239418748</v>
      </c>
      <c r="E14" s="19">
        <f t="shared" si="0"/>
        <v>97541772.260000005</v>
      </c>
      <c r="F14" s="20">
        <f>E14/B14*100</f>
        <v>107.62629514476865</v>
      </c>
      <c r="G14" s="20">
        <f>E14/D14*100</f>
        <v>40.741075239437805</v>
      </c>
    </row>
    <row r="15" spans="1:11" ht="18" customHeight="1" x14ac:dyDescent="0.25">
      <c r="A15" s="21" t="s">
        <v>0</v>
      </c>
      <c r="B15" s="22">
        <f>'P i R -Tablica 1.'!B11</f>
        <v>90547976.139999986</v>
      </c>
      <c r="C15" s="22">
        <f>'P i R -Tablica 1.'!C11</f>
        <v>239384408</v>
      </c>
      <c r="D15" s="22">
        <f>'P i R -Tablica 1.'!D11</f>
        <v>239384408</v>
      </c>
      <c r="E15" s="22">
        <f>'P i R -Tablica 1.'!E11</f>
        <v>97464707.370000005</v>
      </c>
      <c r="F15" s="23">
        <f>E15/B15*100</f>
        <v>107.63874746278788</v>
      </c>
      <c r="G15" s="23">
        <f>E15/D15*100</f>
        <v>40.714726654210494</v>
      </c>
      <c r="I15" s="4"/>
    </row>
    <row r="16" spans="1:11" ht="18" customHeight="1" x14ac:dyDescent="0.25">
      <c r="A16" s="21" t="s">
        <v>37</v>
      </c>
      <c r="B16" s="22">
        <f>'P i R -Tablica 1.'!B90</f>
        <v>82080.509999999995</v>
      </c>
      <c r="C16" s="22">
        <f>'P i R -Tablica 1.'!C90</f>
        <v>34340</v>
      </c>
      <c r="D16" s="22">
        <f>'P i R -Tablica 1.'!D90</f>
        <v>34340</v>
      </c>
      <c r="E16" s="22">
        <f>'P i R -Tablica 1.'!E90</f>
        <v>77064.890000000014</v>
      </c>
      <c r="F16" s="23">
        <f t="shared" ref="F16:F19" si="1">E16/B16*100</f>
        <v>93.889389819824487</v>
      </c>
      <c r="G16" s="23">
        <f t="shared" ref="G16:G19" si="2">E16/D16*100</f>
        <v>224.41726849155509</v>
      </c>
    </row>
    <row r="17" spans="1:9" ht="18" customHeight="1" x14ac:dyDescent="0.25">
      <c r="A17" s="18" t="s">
        <v>604</v>
      </c>
      <c r="B17" s="19">
        <f>SUM(B18:B19)</f>
        <v>85346569.889999986</v>
      </c>
      <c r="C17" s="19">
        <f t="shared" ref="C17" si="3">SUM(C18:C19)</f>
        <v>254448979</v>
      </c>
      <c r="D17" s="19">
        <f t="shared" ref="D17" si="4">SUM(D18:D19)</f>
        <v>254448979</v>
      </c>
      <c r="E17" s="19">
        <f t="shared" ref="E17" si="5">SUM(E18:E19)</f>
        <v>107077593.06999998</v>
      </c>
      <c r="F17" s="20">
        <f>E17/B17*100</f>
        <v>125.46209321359756</v>
      </c>
      <c r="G17" s="20">
        <f>E17/D17*100</f>
        <v>42.082146877075886</v>
      </c>
    </row>
    <row r="18" spans="1:9" ht="18" customHeight="1" x14ac:dyDescent="0.25">
      <c r="A18" s="21" t="s">
        <v>42</v>
      </c>
      <c r="B18" s="22">
        <f>'P i R -Tablica 1.'!B111</f>
        <v>80546578.679999992</v>
      </c>
      <c r="C18" s="22">
        <f>'P i R -Tablica 1.'!C111</f>
        <v>193927824</v>
      </c>
      <c r="D18" s="22">
        <f>'P i R -Tablica 1.'!D111</f>
        <v>193995324</v>
      </c>
      <c r="E18" s="22">
        <f>'P i R -Tablica 1.'!E111</f>
        <v>97433748.159999982</v>
      </c>
      <c r="F18" s="23">
        <f>E18/B18*100</f>
        <v>120.96571916119527</v>
      </c>
      <c r="G18" s="23">
        <f t="shared" si="2"/>
        <v>50.22479209859717</v>
      </c>
    </row>
    <row r="19" spans="1:9" ht="18" customHeight="1" x14ac:dyDescent="0.25">
      <c r="A19" s="21" t="s">
        <v>111</v>
      </c>
      <c r="B19" s="22">
        <f>'P i R -Tablica 1.'!B212</f>
        <v>4799991.21</v>
      </c>
      <c r="C19" s="22">
        <f>'P i R -Tablica 1.'!C212</f>
        <v>60521155</v>
      </c>
      <c r="D19" s="22">
        <f>'P i R -Tablica 1.'!D212</f>
        <v>60453655</v>
      </c>
      <c r="E19" s="22">
        <f>'P i R -Tablica 1.'!E212</f>
        <v>9643844.9100000001</v>
      </c>
      <c r="F19" s="23">
        <f t="shared" si="1"/>
        <v>200.91380354840274</v>
      </c>
      <c r="G19" s="23">
        <f t="shared" si="2"/>
        <v>15.952459632093378</v>
      </c>
    </row>
    <row r="20" spans="1:9" x14ac:dyDescent="0.25">
      <c r="A20" s="173" t="s">
        <v>609</v>
      </c>
      <c r="B20" s="174">
        <f>B15+B16-B18-B19</f>
        <v>5283486.7599999988</v>
      </c>
      <c r="C20" s="174">
        <f>C15+C16-C18-C19</f>
        <v>-15030231</v>
      </c>
      <c r="D20" s="174">
        <f>D15+D16-D18-D19</f>
        <v>-15030231</v>
      </c>
      <c r="E20" s="174">
        <f>E15+E16-E18-E19</f>
        <v>-9535820.8099999763</v>
      </c>
      <c r="F20" s="175">
        <f>E20/B20*100</f>
        <v>-180.48348076110213</v>
      </c>
      <c r="G20" s="175">
        <f>E20/D20*100</f>
        <v>63.444273145236266</v>
      </c>
      <c r="I20" s="4"/>
    </row>
    <row r="21" spans="1:9" x14ac:dyDescent="0.25">
      <c r="A21" s="176"/>
      <c r="B21" s="177"/>
      <c r="C21" s="177"/>
      <c r="D21" s="177"/>
      <c r="E21" s="177"/>
      <c r="F21" s="178"/>
      <c r="G21" s="178"/>
      <c r="I21" s="4"/>
    </row>
    <row r="22" spans="1:9" x14ac:dyDescent="0.25">
      <c r="A22" s="10" t="s">
        <v>607</v>
      </c>
      <c r="B22" s="2"/>
      <c r="C22" s="2"/>
      <c r="D22" s="2"/>
      <c r="E22" s="2"/>
      <c r="F22" s="6"/>
      <c r="G22" s="6"/>
    </row>
    <row r="23" spans="1:9" x14ac:dyDescent="0.25">
      <c r="A23" s="179" t="s">
        <v>136</v>
      </c>
      <c r="B23" s="180">
        <f>'Rač fin-Tablica 4.'!B7</f>
        <v>156580.48000000001</v>
      </c>
      <c r="C23" s="180">
        <f>'Rač fin-Tablica 4.'!C7</f>
        <v>7500000</v>
      </c>
      <c r="D23" s="180">
        <f>'Rač fin-Tablica 4.'!D7</f>
        <v>7500000</v>
      </c>
      <c r="E23" s="180">
        <f>'Rač fin-Tablica 4.'!E7</f>
        <v>212.5</v>
      </c>
      <c r="F23" s="181">
        <f t="shared" ref="F23" si="6">E23/B23*100</f>
        <v>0.13571295732392696</v>
      </c>
      <c r="G23" s="181">
        <f t="shared" ref="G23:G25" si="7">E23/D23*100</f>
        <v>2.8333333333333331E-3</v>
      </c>
    </row>
    <row r="24" spans="1:9" x14ac:dyDescent="0.25">
      <c r="A24" s="21" t="s">
        <v>143</v>
      </c>
      <c r="B24" s="22">
        <f>'Rač fin-Tablica 4.'!B18</f>
        <v>4388366.95</v>
      </c>
      <c r="C24" s="22">
        <f>'Rač fin-Tablica 4.'!C18</f>
        <v>2043956</v>
      </c>
      <c r="D24" s="22">
        <f>'Rač fin-Tablica 4.'!D18</f>
        <v>2043956</v>
      </c>
      <c r="E24" s="22">
        <f>'Rač fin-Tablica 4.'!E18</f>
        <v>954610.83000000007</v>
      </c>
      <c r="F24" s="23">
        <f>E24/B24*100</f>
        <v>21.753213459052233</v>
      </c>
      <c r="G24" s="23">
        <f t="shared" si="7"/>
        <v>46.704079246324284</v>
      </c>
      <c r="I24" s="4"/>
    </row>
    <row r="25" spans="1:9" x14ac:dyDescent="0.25">
      <c r="A25" s="173" t="s">
        <v>301</v>
      </c>
      <c r="B25" s="174">
        <f>B23-B24</f>
        <v>-4231786.47</v>
      </c>
      <c r="C25" s="174">
        <f t="shared" ref="C25" si="8">C23-C24</f>
        <v>5456044</v>
      </c>
      <c r="D25" s="174">
        <f>D23-D24</f>
        <v>5456044</v>
      </c>
      <c r="E25" s="174">
        <f>E23-E24</f>
        <v>-954398.33000000007</v>
      </c>
      <c r="F25" s="175">
        <f>E25/B25*100</f>
        <v>22.553083355361267</v>
      </c>
      <c r="G25" s="175">
        <f t="shared" si="7"/>
        <v>-17.492496944672737</v>
      </c>
    </row>
    <row r="26" spans="1:9" ht="18" customHeight="1" x14ac:dyDescent="0.25">
      <c r="A26" s="176" t="s">
        <v>615</v>
      </c>
      <c r="B26" s="177">
        <v>644411.57000000007</v>
      </c>
      <c r="C26" s="177">
        <v>9574187</v>
      </c>
      <c r="D26" s="177">
        <v>9574187</v>
      </c>
      <c r="E26" s="177">
        <v>1646740.45</v>
      </c>
      <c r="F26" s="178">
        <f t="shared" ref="F26" si="9">E26/B26*100</f>
        <v>255.54172622940334</v>
      </c>
      <c r="G26" s="178">
        <f t="shared" ref="G26" si="10">E26/D26*100</f>
        <v>17.199794092177225</v>
      </c>
      <c r="I26" s="4"/>
    </row>
    <row r="27" spans="1:9" x14ac:dyDescent="0.25">
      <c r="A27" s="173" t="s">
        <v>608</v>
      </c>
      <c r="B27" s="182">
        <f>B20+B25+B26</f>
        <v>1696111.8599999992</v>
      </c>
      <c r="C27" s="182">
        <f t="shared" ref="C27:E27" si="11">C20+C25+C26</f>
        <v>0</v>
      </c>
      <c r="D27" s="182">
        <f t="shared" si="11"/>
        <v>0</v>
      </c>
      <c r="E27" s="182">
        <f t="shared" si="11"/>
        <v>-8843478.6899999771</v>
      </c>
      <c r="F27" s="183">
        <f>E27/B27*100</f>
        <v>-521.3971376864248</v>
      </c>
      <c r="G27" s="183"/>
      <c r="I27" s="4"/>
    </row>
    <row r="28" spans="1:9" x14ac:dyDescent="0.25">
      <c r="A28" s="186"/>
      <c r="B28" s="186"/>
      <c r="C28" s="186"/>
      <c r="D28" s="186"/>
      <c r="E28" s="186"/>
      <c r="F28" s="186"/>
      <c r="G28" s="186"/>
      <c r="I28" s="4"/>
    </row>
    <row r="30" spans="1:9" x14ac:dyDescent="0.25">
      <c r="E30" s="4"/>
    </row>
    <row r="31" spans="1:9" x14ac:dyDescent="0.25">
      <c r="E31" s="4"/>
    </row>
    <row r="32" spans="1:9" x14ac:dyDescent="0.25">
      <c r="E32" s="4"/>
    </row>
  </sheetData>
  <mergeCells count="7">
    <mergeCell ref="A28:G28"/>
    <mergeCell ref="A1:G1"/>
    <mergeCell ref="A2:G2"/>
    <mergeCell ref="A3:G3"/>
    <mergeCell ref="A5:G5"/>
    <mergeCell ref="A7:G7"/>
    <mergeCell ref="A9:G9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249"/>
  <sheetViews>
    <sheetView showGridLines="0" view="pageBreakPreview" topLeftCell="A134" zoomScaleNormal="90" zoomScaleSheetLayoutView="100" workbookViewId="0">
      <selection activeCell="K2694" sqref="K2694"/>
    </sheetView>
  </sheetViews>
  <sheetFormatPr defaultColWidth="9.140625" defaultRowHeight="12.75" x14ac:dyDescent="0.2"/>
  <cols>
    <col min="1" max="1" width="79.5703125" style="26" customWidth="1"/>
    <col min="2" max="2" width="18.42578125" style="26" customWidth="1"/>
    <col min="3" max="4" width="14.7109375" style="26" customWidth="1"/>
    <col min="5" max="5" width="18.42578125" style="26" customWidth="1"/>
    <col min="6" max="6" width="8.28515625" style="53" customWidth="1"/>
    <col min="7" max="7" width="8.28515625" style="171" customWidth="1"/>
    <col min="8" max="16384" width="9.140625" style="26"/>
  </cols>
  <sheetData>
    <row r="1" spans="1:12" s="25" customFormat="1" ht="15.75" x14ac:dyDescent="0.25">
      <c r="A1" s="191" t="s">
        <v>152</v>
      </c>
      <c r="B1" s="191"/>
      <c r="C1" s="191"/>
      <c r="D1" s="191"/>
      <c r="E1" s="191"/>
      <c r="F1" s="191"/>
      <c r="G1" s="191"/>
    </row>
    <row r="2" spans="1:12" s="25" customFormat="1" ht="7.5" customHeight="1" x14ac:dyDescent="0.25">
      <c r="A2" s="24"/>
      <c r="B2" s="24"/>
      <c r="C2" s="24"/>
      <c r="D2" s="24"/>
      <c r="E2" s="24"/>
      <c r="F2" s="27"/>
      <c r="G2" s="27"/>
    </row>
    <row r="3" spans="1:12" s="25" customFormat="1" ht="35.25" customHeight="1" x14ac:dyDescent="0.25">
      <c r="A3" s="192" t="s">
        <v>526</v>
      </c>
      <c r="B3" s="192"/>
      <c r="C3" s="192"/>
      <c r="D3" s="192"/>
      <c r="E3" s="192"/>
      <c r="F3" s="192"/>
      <c r="G3" s="192"/>
    </row>
    <row r="4" spans="1:12" s="25" customFormat="1" ht="7.5" customHeight="1" x14ac:dyDescent="0.25">
      <c r="F4" s="28"/>
      <c r="G4" s="167"/>
    </row>
    <row r="5" spans="1:12" s="55" customFormat="1" ht="15.75" x14ac:dyDescent="0.25">
      <c r="A5" s="54" t="s">
        <v>612</v>
      </c>
      <c r="F5" s="56"/>
      <c r="G5" s="168"/>
    </row>
    <row r="6" spans="1:12" s="25" customFormat="1" ht="6" customHeight="1" x14ac:dyDescent="0.25">
      <c r="A6" s="54"/>
      <c r="B6" s="55"/>
      <c r="C6" s="55"/>
      <c r="D6" s="55"/>
      <c r="E6" s="55"/>
      <c r="F6" s="56"/>
      <c r="G6" s="168"/>
    </row>
    <row r="7" spans="1:12" s="55" customFormat="1" ht="15.75" x14ac:dyDescent="0.25">
      <c r="A7" s="193" t="s">
        <v>302</v>
      </c>
      <c r="B7" s="193"/>
      <c r="C7" s="193"/>
      <c r="D7" s="193"/>
      <c r="E7" s="193"/>
      <c r="F7" s="193"/>
      <c r="G7" s="193"/>
    </row>
    <row r="8" spans="1:12" x14ac:dyDescent="0.2">
      <c r="A8" s="29"/>
      <c r="B8" s="29"/>
      <c r="C8" s="29"/>
      <c r="D8" s="29"/>
      <c r="E8" s="29"/>
      <c r="F8" s="30"/>
      <c r="G8" s="30"/>
    </row>
    <row r="9" spans="1:12" ht="25.5" x14ac:dyDescent="0.2">
      <c r="A9" s="31" t="s">
        <v>149</v>
      </c>
      <c r="B9" s="14" t="str">
        <f>Sažetak!B12</f>
        <v>Ostvarenje / izvršenje 
01.01.-30.06.2024.</v>
      </c>
      <c r="C9" s="14" t="str">
        <f>Sažetak!C12</f>
        <v>Izvorni plan
2025.</v>
      </c>
      <c r="D9" s="14" t="str">
        <f>Sažetak!D12</f>
        <v>Tekući plan 
2025.</v>
      </c>
      <c r="E9" s="14" t="str">
        <f>Sažetak!E12</f>
        <v>Ostvarenje / izvršenje 
01.01.-30.06.2025.</v>
      </c>
      <c r="F9" s="15" t="s">
        <v>240</v>
      </c>
      <c r="G9" s="15" t="s">
        <v>241</v>
      </c>
    </row>
    <row r="10" spans="1:12" s="33" customFormat="1" ht="11.25" x14ac:dyDescent="0.2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 t="s">
        <v>150</v>
      </c>
      <c r="G10" s="32" t="s">
        <v>151</v>
      </c>
    </row>
    <row r="11" spans="1:12" x14ac:dyDescent="0.2">
      <c r="A11" s="34" t="s">
        <v>0</v>
      </c>
      <c r="B11" s="98">
        <f>B12+B28+B50+B64+B71+B79+B83</f>
        <v>90547976.139999986</v>
      </c>
      <c r="C11" s="98">
        <f>C12+C28+C50+C64+C71+C79+C83</f>
        <v>239384408</v>
      </c>
      <c r="D11" s="98">
        <f>D12+D28+D50+D64+D71+D79+D83</f>
        <v>239384408</v>
      </c>
      <c r="E11" s="98">
        <f>E12+E28+E50+E64+E71+E79+E83</f>
        <v>97464707.370000005</v>
      </c>
      <c r="F11" s="68">
        <f t="shared" ref="F11:F26" si="0">IFERROR(E11/B11*100,"-")</f>
        <v>107.63874746278788</v>
      </c>
      <c r="G11" s="68">
        <f>IFERROR(E11/D11*100,"-")</f>
        <v>40.714726654210494</v>
      </c>
      <c r="I11" s="50"/>
      <c r="J11" s="50"/>
      <c r="K11" s="50"/>
      <c r="L11" s="50"/>
    </row>
    <row r="12" spans="1:12" x14ac:dyDescent="0.2">
      <c r="A12" s="38" t="s">
        <v>1</v>
      </c>
      <c r="B12" s="82">
        <f>B13+B21+B24</f>
        <v>13571075.42</v>
      </c>
      <c r="C12" s="82">
        <v>28158997</v>
      </c>
      <c r="D12" s="82">
        <v>28158997</v>
      </c>
      <c r="E12" s="82">
        <f>E13+E21+E24</f>
        <v>14828894.16</v>
      </c>
      <c r="F12" s="70">
        <f t="shared" si="0"/>
        <v>109.26837926304887</v>
      </c>
      <c r="G12" s="70">
        <f t="shared" ref="G12:G83" si="1">IFERROR(E12/D12*100,"-")</f>
        <v>52.661300968923008</v>
      </c>
    </row>
    <row r="13" spans="1:12" x14ac:dyDescent="0.2">
      <c r="A13" s="41" t="s">
        <v>2</v>
      </c>
      <c r="B13" s="82">
        <f t="shared" ref="B13" si="2">SUM(B14:B20)</f>
        <v>12727233.24</v>
      </c>
      <c r="C13" s="82"/>
      <c r="D13" s="82"/>
      <c r="E13" s="82">
        <f>SUM(E14:E20)</f>
        <v>13902427.059999999</v>
      </c>
      <c r="F13" s="70">
        <f t="shared" si="0"/>
        <v>109.23369437676777</v>
      </c>
      <c r="G13" s="70"/>
    </row>
    <row r="14" spans="1:12" x14ac:dyDescent="0.2">
      <c r="A14" s="42" t="s">
        <v>3</v>
      </c>
      <c r="B14" s="99">
        <v>12520736.59</v>
      </c>
      <c r="C14" s="99"/>
      <c r="D14" s="99"/>
      <c r="E14" s="99">
        <v>14570116.210000001</v>
      </c>
      <c r="F14" s="71">
        <f t="shared" si="0"/>
        <v>116.36788383230416</v>
      </c>
      <c r="G14" s="70"/>
    </row>
    <row r="15" spans="1:12" x14ac:dyDescent="0.2">
      <c r="A15" s="42" t="s">
        <v>262</v>
      </c>
      <c r="B15" s="99">
        <v>964576.83</v>
      </c>
      <c r="C15" s="99"/>
      <c r="D15" s="99"/>
      <c r="E15" s="99">
        <v>1024341.76</v>
      </c>
      <c r="F15" s="71">
        <f t="shared" si="0"/>
        <v>106.19597404179821</v>
      </c>
      <c r="G15" s="70"/>
    </row>
    <row r="16" spans="1:12" x14ac:dyDescent="0.2">
      <c r="A16" s="42" t="s">
        <v>263</v>
      </c>
      <c r="B16" s="99">
        <v>324267.06</v>
      </c>
      <c r="C16" s="99"/>
      <c r="D16" s="99"/>
      <c r="E16" s="99">
        <v>360374.62</v>
      </c>
      <c r="F16" s="71">
        <f t="shared" si="0"/>
        <v>111.13513040763377</v>
      </c>
      <c r="G16" s="70"/>
    </row>
    <row r="17" spans="1:7" x14ac:dyDescent="0.2">
      <c r="A17" s="42" t="s">
        <v>264</v>
      </c>
      <c r="B17" s="99">
        <v>1052057.1100000001</v>
      </c>
      <c r="C17" s="99"/>
      <c r="D17" s="99"/>
      <c r="E17" s="99">
        <v>1207206.02</v>
      </c>
      <c r="F17" s="71">
        <f t="shared" si="0"/>
        <v>114.7471946651261</v>
      </c>
      <c r="G17" s="70"/>
    </row>
    <row r="18" spans="1:7" x14ac:dyDescent="0.2">
      <c r="A18" s="42" t="s">
        <v>265</v>
      </c>
      <c r="B18" s="99">
        <v>785460.78</v>
      </c>
      <c r="C18" s="99"/>
      <c r="D18" s="99"/>
      <c r="E18" s="99">
        <v>798219.57</v>
      </c>
      <c r="F18" s="71">
        <f t="shared" si="0"/>
        <v>101.62437009267349</v>
      </c>
      <c r="G18" s="70"/>
    </row>
    <row r="19" spans="1:7" x14ac:dyDescent="0.2">
      <c r="A19" s="42" t="s">
        <v>266</v>
      </c>
      <c r="B19" s="99">
        <v>6003.9</v>
      </c>
      <c r="C19" s="99"/>
      <c r="D19" s="99"/>
      <c r="E19" s="99">
        <v>12174.18</v>
      </c>
      <c r="F19" s="71">
        <f t="shared" si="0"/>
        <v>202.77119872083148</v>
      </c>
      <c r="G19" s="70"/>
    </row>
    <row r="20" spans="1:7" x14ac:dyDescent="0.2">
      <c r="A20" s="42" t="s">
        <v>243</v>
      </c>
      <c r="B20" s="99">
        <v>-2925869.03</v>
      </c>
      <c r="C20" s="99"/>
      <c r="D20" s="99"/>
      <c r="E20" s="99">
        <v>-4070005.3</v>
      </c>
      <c r="F20" s="71">
        <f t="shared" si="0"/>
        <v>139.10415190388753</v>
      </c>
      <c r="G20" s="70"/>
    </row>
    <row r="21" spans="1:7" x14ac:dyDescent="0.2">
      <c r="A21" s="41" t="s">
        <v>4</v>
      </c>
      <c r="B21" s="82">
        <f>B23+B22</f>
        <v>2671.5</v>
      </c>
      <c r="C21" s="82"/>
      <c r="D21" s="82"/>
      <c r="E21" s="82">
        <f>E23+E22</f>
        <v>9922.89</v>
      </c>
      <c r="F21" s="70">
        <f t="shared" si="0"/>
        <v>371.43514879281298</v>
      </c>
      <c r="G21" s="70"/>
    </row>
    <row r="22" spans="1:7" x14ac:dyDescent="0.2">
      <c r="A22" s="42" t="s">
        <v>530</v>
      </c>
      <c r="B22" s="99">
        <v>0</v>
      </c>
      <c r="C22" s="82"/>
      <c r="D22" s="82"/>
      <c r="E22" s="99">
        <v>2907.28</v>
      </c>
      <c r="F22" s="71" t="str">
        <f>IFERROR(E22/B22*100,"-")</f>
        <v>-</v>
      </c>
      <c r="G22" s="70"/>
    </row>
    <row r="23" spans="1:7" x14ac:dyDescent="0.2">
      <c r="A23" s="42" t="s">
        <v>5</v>
      </c>
      <c r="B23" s="99">
        <v>2671.5</v>
      </c>
      <c r="C23" s="99"/>
      <c r="D23" s="99"/>
      <c r="E23" s="99">
        <v>7015.61</v>
      </c>
      <c r="F23" s="71">
        <f t="shared" si="0"/>
        <v>262.60939547070933</v>
      </c>
      <c r="G23" s="70"/>
    </row>
    <row r="24" spans="1:7" x14ac:dyDescent="0.2">
      <c r="A24" s="41" t="s">
        <v>6</v>
      </c>
      <c r="B24" s="82">
        <f t="shared" ref="B24" si="3">SUM(B25:B26)</f>
        <v>841170.67999999993</v>
      </c>
      <c r="C24" s="82"/>
      <c r="D24" s="82"/>
      <c r="E24" s="82">
        <f>SUM(E25:E26)</f>
        <v>916544.21</v>
      </c>
      <c r="F24" s="70">
        <f t="shared" si="0"/>
        <v>108.96055126410256</v>
      </c>
      <c r="G24" s="70"/>
    </row>
    <row r="25" spans="1:7" x14ac:dyDescent="0.2">
      <c r="A25" s="42" t="s">
        <v>7</v>
      </c>
      <c r="B25" s="99">
        <v>834873.36</v>
      </c>
      <c r="C25" s="99"/>
      <c r="D25" s="99"/>
      <c r="E25" s="99">
        <v>910762.87</v>
      </c>
      <c r="F25" s="71">
        <f t="shared" si="0"/>
        <v>109.08994269502143</v>
      </c>
      <c r="G25" s="70"/>
    </row>
    <row r="26" spans="1:7" s="52" customFormat="1" x14ac:dyDescent="0.2">
      <c r="A26" s="42" t="s">
        <v>8</v>
      </c>
      <c r="B26" s="99">
        <v>6297.32</v>
      </c>
      <c r="C26" s="99"/>
      <c r="D26" s="99"/>
      <c r="E26" s="99">
        <v>5781.34</v>
      </c>
      <c r="F26" s="71">
        <f t="shared" si="0"/>
        <v>91.806355719575947</v>
      </c>
      <c r="G26" s="70"/>
    </row>
    <row r="27" spans="1:7" x14ac:dyDescent="0.2">
      <c r="A27" s="41"/>
      <c r="B27" s="82"/>
      <c r="C27" s="82"/>
      <c r="D27" s="82"/>
      <c r="E27" s="82"/>
      <c r="F27" s="70"/>
      <c r="G27" s="70"/>
    </row>
    <row r="28" spans="1:7" x14ac:dyDescent="0.2">
      <c r="A28" s="38" t="s">
        <v>9</v>
      </c>
      <c r="B28" s="82">
        <f>B29+B31+B35+B38+B40+B43+B46</f>
        <v>52510559.049999997</v>
      </c>
      <c r="C28" s="82">
        <v>149994391</v>
      </c>
      <c r="D28" s="82">
        <v>149994391</v>
      </c>
      <c r="E28" s="82">
        <f>E29+E31+E35+E38+E40+E43+E46</f>
        <v>57194876.68</v>
      </c>
      <c r="F28" s="70">
        <f t="shared" ref="F28:F39" si="4">IFERROR(E28/B28*100,"-")</f>
        <v>108.92071559462859</v>
      </c>
      <c r="G28" s="70">
        <f t="shared" si="1"/>
        <v>38.131343644710022</v>
      </c>
    </row>
    <row r="29" spans="1:7" x14ac:dyDescent="0.2">
      <c r="A29" s="41" t="s">
        <v>10</v>
      </c>
      <c r="B29" s="82">
        <f t="shared" ref="B29" si="5">B30</f>
        <v>18135.96</v>
      </c>
      <c r="C29" s="82"/>
      <c r="D29" s="82"/>
      <c r="E29" s="82">
        <f>E30</f>
        <v>13825.62</v>
      </c>
      <c r="F29" s="70">
        <f t="shared" si="4"/>
        <v>76.233185340064722</v>
      </c>
      <c r="G29" s="70"/>
    </row>
    <row r="30" spans="1:7" x14ac:dyDescent="0.2">
      <c r="A30" s="42" t="s">
        <v>11</v>
      </c>
      <c r="B30" s="99">
        <v>18135.96</v>
      </c>
      <c r="C30" s="99"/>
      <c r="D30" s="99"/>
      <c r="E30" s="99">
        <v>13825.62</v>
      </c>
      <c r="F30" s="71">
        <f t="shared" si="4"/>
        <v>76.233185340064722</v>
      </c>
      <c r="G30" s="70"/>
    </row>
    <row r="31" spans="1:7" x14ac:dyDescent="0.2">
      <c r="A31" s="41" t="s">
        <v>12</v>
      </c>
      <c r="B31" s="82">
        <f>SUM(B32:B34)</f>
        <v>1060505.68</v>
      </c>
      <c r="C31" s="82"/>
      <c r="D31" s="82"/>
      <c r="E31" s="82">
        <f>SUM(E32:E34)</f>
        <v>25546</v>
      </c>
      <c r="F31" s="70">
        <f t="shared" si="4"/>
        <v>2.4088508417984147</v>
      </c>
      <c r="G31" s="70"/>
    </row>
    <row r="32" spans="1:7" x14ac:dyDescent="0.2">
      <c r="A32" s="42" t="s">
        <v>13</v>
      </c>
      <c r="B32" s="99">
        <v>41764.11</v>
      </c>
      <c r="C32" s="99"/>
      <c r="D32" s="99"/>
      <c r="E32" s="99">
        <v>25546</v>
      </c>
      <c r="F32" s="71">
        <f t="shared" si="4"/>
        <v>61.167351584889516</v>
      </c>
      <c r="G32" s="70"/>
    </row>
    <row r="33" spans="1:7" x14ac:dyDescent="0.2">
      <c r="A33" s="42" t="s">
        <v>267</v>
      </c>
      <c r="B33" s="99">
        <v>508922.14</v>
      </c>
      <c r="C33" s="99"/>
      <c r="D33" s="99"/>
      <c r="E33" s="99">
        <v>0</v>
      </c>
      <c r="F33" s="71">
        <f t="shared" si="4"/>
        <v>0</v>
      </c>
      <c r="G33" s="70"/>
    </row>
    <row r="34" spans="1:7" x14ac:dyDescent="0.2">
      <c r="A34" s="42" t="s">
        <v>268</v>
      </c>
      <c r="B34" s="99">
        <v>509819.43</v>
      </c>
      <c r="C34" s="99"/>
      <c r="D34" s="99"/>
      <c r="E34" s="99">
        <v>0</v>
      </c>
      <c r="F34" s="71">
        <f t="shared" si="4"/>
        <v>0</v>
      </c>
      <c r="G34" s="70"/>
    </row>
    <row r="35" spans="1:7" x14ac:dyDescent="0.2">
      <c r="A35" s="41" t="s">
        <v>282</v>
      </c>
      <c r="B35" s="82">
        <f t="shared" ref="B35" si="6">SUM(B36:B37)</f>
        <v>4581693.8</v>
      </c>
      <c r="C35" s="82"/>
      <c r="D35" s="82"/>
      <c r="E35" s="82">
        <f>SUM(E36:E37)</f>
        <v>5221359.0299999993</v>
      </c>
      <c r="F35" s="70">
        <f t="shared" si="4"/>
        <v>113.96132648585113</v>
      </c>
      <c r="G35" s="70"/>
    </row>
    <row r="36" spans="1:7" x14ac:dyDescent="0.2">
      <c r="A36" s="42" t="s">
        <v>283</v>
      </c>
      <c r="B36" s="99">
        <v>2620716.73</v>
      </c>
      <c r="C36" s="99"/>
      <c r="D36" s="99"/>
      <c r="E36" s="99">
        <v>2244293</v>
      </c>
      <c r="F36" s="71">
        <f t="shared" si="4"/>
        <v>85.636611325024816</v>
      </c>
      <c r="G36" s="70"/>
    </row>
    <row r="37" spans="1:7" x14ac:dyDescent="0.2">
      <c r="A37" s="42" t="s">
        <v>284</v>
      </c>
      <c r="B37" s="99">
        <v>1960977.07</v>
      </c>
      <c r="C37" s="99"/>
      <c r="D37" s="99"/>
      <c r="E37" s="99">
        <v>2977066.03</v>
      </c>
      <c r="F37" s="71">
        <f t="shared" si="4"/>
        <v>151.81544320658475</v>
      </c>
      <c r="G37" s="70"/>
    </row>
    <row r="38" spans="1:7" x14ac:dyDescent="0.2">
      <c r="A38" s="41" t="s">
        <v>312</v>
      </c>
      <c r="B38" s="82">
        <f t="shared" ref="B38" si="7">B39</f>
        <v>316404.76</v>
      </c>
      <c r="C38" s="82"/>
      <c r="D38" s="82"/>
      <c r="E38" s="82">
        <f>E39</f>
        <v>255169.95</v>
      </c>
      <c r="F38" s="71">
        <f t="shared" si="4"/>
        <v>80.646684961376693</v>
      </c>
      <c r="G38" s="70"/>
    </row>
    <row r="39" spans="1:7" x14ac:dyDescent="0.2">
      <c r="A39" s="42" t="s">
        <v>313</v>
      </c>
      <c r="B39" s="99">
        <v>316404.76</v>
      </c>
      <c r="C39" s="99"/>
      <c r="D39" s="99"/>
      <c r="E39" s="99">
        <v>255169.95</v>
      </c>
      <c r="F39" s="71">
        <f t="shared" si="4"/>
        <v>80.646684961376693</v>
      </c>
      <c r="G39" s="70"/>
    </row>
    <row r="40" spans="1:7" x14ac:dyDescent="0.2">
      <c r="A40" s="41" t="s">
        <v>14</v>
      </c>
      <c r="B40" s="82">
        <f>SUM(B41:B42)</f>
        <v>3084568.88</v>
      </c>
      <c r="C40" s="82"/>
      <c r="D40" s="82"/>
      <c r="E40" s="82">
        <f>SUM(E41:E42)</f>
        <v>3635402.7</v>
      </c>
      <c r="F40" s="70">
        <f>IFERROR(E40/B40*100,"-")</f>
        <v>117.85772473980222</v>
      </c>
      <c r="G40" s="70"/>
    </row>
    <row r="41" spans="1:7" x14ac:dyDescent="0.2">
      <c r="A41" s="42" t="s">
        <v>15</v>
      </c>
      <c r="B41" s="99">
        <v>3084568.88</v>
      </c>
      <c r="C41" s="99"/>
      <c r="D41" s="99"/>
      <c r="E41" s="99">
        <v>3582601.5</v>
      </c>
      <c r="F41" s="71">
        <f>IFERROR(E41/B41*100,"-")</f>
        <v>116.14593933139857</v>
      </c>
      <c r="G41" s="70"/>
    </row>
    <row r="42" spans="1:7" x14ac:dyDescent="0.2">
      <c r="A42" s="42" t="s">
        <v>531</v>
      </c>
      <c r="B42" s="99">
        <v>0</v>
      </c>
      <c r="C42" s="99"/>
      <c r="D42" s="99"/>
      <c r="E42" s="99">
        <v>52801.2</v>
      </c>
      <c r="F42" s="71" t="str">
        <f>IFERROR(E42/B42*100,"-")</f>
        <v>-</v>
      </c>
      <c r="G42" s="70"/>
    </row>
    <row r="43" spans="1:7" x14ac:dyDescent="0.2">
      <c r="A43" s="41" t="s">
        <v>314</v>
      </c>
      <c r="B43" s="82">
        <f t="shared" ref="B43" si="8">SUM(B44:B45)</f>
        <v>38804882.909999996</v>
      </c>
      <c r="C43" s="82"/>
      <c r="D43" s="82"/>
      <c r="E43" s="82">
        <f>SUM(E44:E45)</f>
        <v>43746866.310000002</v>
      </c>
      <c r="F43" s="71">
        <f t="shared" ref="F43:F45" si="9">IFERROR(E43/B43*100,"-")</f>
        <v>112.73546788290001</v>
      </c>
      <c r="G43" s="70"/>
    </row>
    <row r="44" spans="1:7" x14ac:dyDescent="0.2">
      <c r="A44" s="42" t="s">
        <v>315</v>
      </c>
      <c r="B44" s="99">
        <v>38368884.789999999</v>
      </c>
      <c r="C44" s="99"/>
      <c r="D44" s="99"/>
      <c r="E44" s="99">
        <v>43416538.359999999</v>
      </c>
      <c r="F44" s="71">
        <f t="shared" si="9"/>
        <v>113.15559104109161</v>
      </c>
      <c r="G44" s="70"/>
    </row>
    <row r="45" spans="1:7" x14ac:dyDescent="0.2">
      <c r="A45" s="42" t="s">
        <v>316</v>
      </c>
      <c r="B45" s="99">
        <v>435998.12</v>
      </c>
      <c r="C45" s="99"/>
      <c r="D45" s="99"/>
      <c r="E45" s="99">
        <v>330327.95</v>
      </c>
      <c r="F45" s="71">
        <f t="shared" si="9"/>
        <v>75.763617971563733</v>
      </c>
      <c r="G45" s="70"/>
    </row>
    <row r="46" spans="1:7" x14ac:dyDescent="0.2">
      <c r="A46" s="41" t="s">
        <v>16</v>
      </c>
      <c r="B46" s="82">
        <f t="shared" ref="B46" si="10">SUM(B47:B48)</f>
        <v>4644367.0599999996</v>
      </c>
      <c r="C46" s="82"/>
      <c r="D46" s="82"/>
      <c r="E46" s="82">
        <f>SUM(E47:E48)</f>
        <v>4296707.07</v>
      </c>
      <c r="F46" s="70">
        <f t="shared" ref="F46:F53" si="11">IFERROR(E46/B46*100,"-")</f>
        <v>92.514373099528456</v>
      </c>
      <c r="G46" s="70"/>
    </row>
    <row r="47" spans="1:7" x14ac:dyDescent="0.2">
      <c r="A47" s="42" t="s">
        <v>17</v>
      </c>
      <c r="B47" s="99">
        <v>4639602.38</v>
      </c>
      <c r="C47" s="99"/>
      <c r="D47" s="99"/>
      <c r="E47" s="99">
        <v>1394977.12</v>
      </c>
      <c r="F47" s="71">
        <f t="shared" si="11"/>
        <v>30.066738607026927</v>
      </c>
      <c r="G47" s="70"/>
    </row>
    <row r="48" spans="1:7" x14ac:dyDescent="0.2">
      <c r="A48" s="42" t="s">
        <v>176</v>
      </c>
      <c r="B48" s="99">
        <v>4764.68</v>
      </c>
      <c r="C48" s="99"/>
      <c r="D48" s="99"/>
      <c r="E48" s="99">
        <v>2901729.95</v>
      </c>
      <c r="F48" s="71">
        <f t="shared" si="11"/>
        <v>60900.835942812533</v>
      </c>
      <c r="G48" s="70"/>
    </row>
    <row r="49" spans="1:7" x14ac:dyDescent="0.2">
      <c r="A49" s="42"/>
      <c r="B49" s="99"/>
      <c r="C49" s="99"/>
      <c r="D49" s="99"/>
      <c r="E49" s="99"/>
      <c r="F49" s="71"/>
      <c r="G49" s="70"/>
    </row>
    <row r="50" spans="1:7" x14ac:dyDescent="0.2">
      <c r="A50" s="38" t="s">
        <v>18</v>
      </c>
      <c r="B50" s="82">
        <f>B51+B56+B61</f>
        <v>381223.23</v>
      </c>
      <c r="C50" s="82">
        <v>626479</v>
      </c>
      <c r="D50" s="82">
        <v>626479</v>
      </c>
      <c r="E50" s="82">
        <f>E51+E56+E61</f>
        <v>464501.35000000003</v>
      </c>
      <c r="F50" s="70">
        <f t="shared" si="11"/>
        <v>121.84497518684789</v>
      </c>
      <c r="G50" s="70">
        <f t="shared" si="1"/>
        <v>74.144759840313895</v>
      </c>
    </row>
    <row r="51" spans="1:7" x14ac:dyDescent="0.2">
      <c r="A51" s="41" t="s">
        <v>19</v>
      </c>
      <c r="B51" s="82">
        <f>SUM(B52:B55)</f>
        <v>262654.09999999998</v>
      </c>
      <c r="C51" s="82"/>
      <c r="D51" s="82"/>
      <c r="E51" s="82">
        <f>SUM(E52:E55)</f>
        <v>257374.13</v>
      </c>
      <c r="F51" s="70">
        <f t="shared" si="11"/>
        <v>97.989762962009735</v>
      </c>
      <c r="G51" s="70"/>
    </row>
    <row r="52" spans="1:7" x14ac:dyDescent="0.2">
      <c r="A52" s="42" t="s">
        <v>20</v>
      </c>
      <c r="B52" s="99">
        <v>146015.78</v>
      </c>
      <c r="C52" s="99"/>
      <c r="D52" s="99"/>
      <c r="E52" s="99">
        <v>146447.49</v>
      </c>
      <c r="F52" s="71">
        <f t="shared" si="11"/>
        <v>100.29565982525999</v>
      </c>
      <c r="G52" s="70"/>
    </row>
    <row r="53" spans="1:7" x14ac:dyDescent="0.2">
      <c r="A53" s="42" t="s">
        <v>21</v>
      </c>
      <c r="B53" s="99">
        <v>2655.69</v>
      </c>
      <c r="C53" s="99"/>
      <c r="D53" s="99"/>
      <c r="E53" s="99">
        <v>1462.22</v>
      </c>
      <c r="F53" s="71">
        <f t="shared" si="11"/>
        <v>55.059890273337629</v>
      </c>
      <c r="G53" s="70"/>
    </row>
    <row r="54" spans="1:7" x14ac:dyDescent="0.2">
      <c r="A54" s="42" t="s">
        <v>22</v>
      </c>
      <c r="B54" s="99">
        <v>5586</v>
      </c>
      <c r="C54" s="99"/>
      <c r="D54" s="99"/>
      <c r="E54" s="99">
        <v>8962.2199999999993</v>
      </c>
      <c r="F54" s="71">
        <f t="shared" ref="F54:F62" si="12">IFERROR(E54/B54*100,"-")</f>
        <v>160.44074471894018</v>
      </c>
      <c r="G54" s="70"/>
    </row>
    <row r="55" spans="1:7" x14ac:dyDescent="0.2">
      <c r="A55" s="42" t="s">
        <v>269</v>
      </c>
      <c r="B55" s="99">
        <v>108396.63</v>
      </c>
      <c r="C55" s="99"/>
      <c r="D55" s="99"/>
      <c r="E55" s="99">
        <v>100502.2</v>
      </c>
      <c r="F55" s="71">
        <f t="shared" si="12"/>
        <v>92.717089082935502</v>
      </c>
      <c r="G55" s="70"/>
    </row>
    <row r="56" spans="1:7" x14ac:dyDescent="0.2">
      <c r="A56" s="41" t="s">
        <v>23</v>
      </c>
      <c r="B56" s="82">
        <f>SUM(B57:B60)</f>
        <v>118360.01999999999</v>
      </c>
      <c r="C56" s="82"/>
      <c r="D56" s="82"/>
      <c r="E56" s="82">
        <f>SUM(E57:E60)</f>
        <v>206940.92</v>
      </c>
      <c r="F56" s="70">
        <f t="shared" si="12"/>
        <v>174.84022054068598</v>
      </c>
      <c r="G56" s="70"/>
    </row>
    <row r="57" spans="1:7" x14ac:dyDescent="0.2">
      <c r="A57" s="42" t="s">
        <v>24</v>
      </c>
      <c r="B57" s="99">
        <v>50908.49</v>
      </c>
      <c r="C57" s="99"/>
      <c r="D57" s="99"/>
      <c r="E57" s="99">
        <v>58486.78</v>
      </c>
      <c r="F57" s="71">
        <f t="shared" si="12"/>
        <v>114.88610249488838</v>
      </c>
      <c r="G57" s="70"/>
    </row>
    <row r="58" spans="1:7" x14ac:dyDescent="0.2">
      <c r="A58" s="42" t="s">
        <v>25</v>
      </c>
      <c r="B58" s="99">
        <v>9410.24</v>
      </c>
      <c r="C58" s="99"/>
      <c r="D58" s="99"/>
      <c r="E58" s="99">
        <v>6026.06</v>
      </c>
      <c r="F58" s="71">
        <f t="shared" si="12"/>
        <v>64.037261536368888</v>
      </c>
      <c r="G58" s="70"/>
    </row>
    <row r="59" spans="1:7" x14ac:dyDescent="0.2">
      <c r="A59" s="42" t="s">
        <v>26</v>
      </c>
      <c r="B59" s="99">
        <v>58041.29</v>
      </c>
      <c r="C59" s="99"/>
      <c r="D59" s="99"/>
      <c r="E59" s="99">
        <v>142304.20000000001</v>
      </c>
      <c r="F59" s="71">
        <f t="shared" si="12"/>
        <v>245.17752792882445</v>
      </c>
      <c r="G59" s="70"/>
    </row>
    <row r="60" spans="1:7" x14ac:dyDescent="0.2">
      <c r="A60" s="42" t="s">
        <v>532</v>
      </c>
      <c r="B60" s="99">
        <v>0</v>
      </c>
      <c r="C60" s="99"/>
      <c r="D60" s="99"/>
      <c r="E60" s="99">
        <v>123.88</v>
      </c>
      <c r="F60" s="71" t="str">
        <f>IFERROR(E60/B60*100,"-")</f>
        <v>-</v>
      </c>
      <c r="G60" s="70"/>
    </row>
    <row r="61" spans="1:7" x14ac:dyDescent="0.2">
      <c r="A61" s="41" t="s">
        <v>27</v>
      </c>
      <c r="B61" s="82">
        <f>SUM(B62:B62)</f>
        <v>209.11</v>
      </c>
      <c r="C61" s="82"/>
      <c r="D61" s="82"/>
      <c r="E61" s="82">
        <f>SUM(E62:E62)</f>
        <v>186.3</v>
      </c>
      <c r="F61" s="70">
        <f t="shared" si="12"/>
        <v>89.091865525321595</v>
      </c>
      <c r="G61" s="70"/>
    </row>
    <row r="62" spans="1:7" ht="12.75" customHeight="1" x14ac:dyDescent="0.2">
      <c r="A62" s="42" t="s">
        <v>28</v>
      </c>
      <c r="B62" s="99">
        <v>209.11</v>
      </c>
      <c r="C62" s="99"/>
      <c r="D62" s="99"/>
      <c r="E62" s="99">
        <v>186.3</v>
      </c>
      <c r="F62" s="71">
        <f t="shared" si="12"/>
        <v>89.091865525321595</v>
      </c>
      <c r="G62" s="70"/>
    </row>
    <row r="63" spans="1:7" x14ac:dyDescent="0.2">
      <c r="A63" s="42"/>
      <c r="B63" s="99"/>
      <c r="C63" s="99"/>
      <c r="D63" s="99"/>
      <c r="E63" s="99"/>
      <c r="F63" s="71"/>
      <c r="G63" s="70"/>
    </row>
    <row r="64" spans="1:7" ht="12.75" customHeight="1" x14ac:dyDescent="0.2">
      <c r="A64" s="38" t="s">
        <v>29</v>
      </c>
      <c r="B64" s="82">
        <f t="shared" ref="B64" si="13">B65+B68</f>
        <v>4015869.75</v>
      </c>
      <c r="C64" s="82">
        <v>9750413</v>
      </c>
      <c r="D64" s="82">
        <v>9750413</v>
      </c>
      <c r="E64" s="82">
        <f>E65+E68</f>
        <v>4294428.2</v>
      </c>
      <c r="F64" s="70">
        <f t="shared" ref="F64:F69" si="14">IFERROR(E64/B64*100,"-")</f>
        <v>106.9364413524617</v>
      </c>
      <c r="G64" s="70">
        <f t="shared" si="1"/>
        <v>44.043551796216221</v>
      </c>
    </row>
    <row r="65" spans="1:7" x14ac:dyDescent="0.2">
      <c r="A65" s="41" t="s">
        <v>30</v>
      </c>
      <c r="B65" s="82">
        <f t="shared" ref="B65" si="15">SUM(B66:B67)</f>
        <v>172083.31999999998</v>
      </c>
      <c r="C65" s="82"/>
      <c r="D65" s="82"/>
      <c r="E65" s="82">
        <f>SUM(E66:E67)</f>
        <v>146225.98000000001</v>
      </c>
      <c r="F65" s="70">
        <f t="shared" si="14"/>
        <v>84.973941692896233</v>
      </c>
      <c r="G65" s="70"/>
    </row>
    <row r="66" spans="1:7" x14ac:dyDescent="0.2">
      <c r="A66" s="42" t="s">
        <v>31</v>
      </c>
      <c r="B66" s="99">
        <v>164506.46</v>
      </c>
      <c r="C66" s="99"/>
      <c r="D66" s="99"/>
      <c r="E66" s="99">
        <v>143520.14000000001</v>
      </c>
      <c r="F66" s="71">
        <f t="shared" si="14"/>
        <v>87.242859642107689</v>
      </c>
      <c r="G66" s="70"/>
    </row>
    <row r="67" spans="1:7" x14ac:dyDescent="0.2">
      <c r="A67" s="42" t="s">
        <v>32</v>
      </c>
      <c r="B67" s="99">
        <v>7576.86</v>
      </c>
      <c r="C67" s="99"/>
      <c r="D67" s="99"/>
      <c r="E67" s="99">
        <v>2705.84</v>
      </c>
      <c r="F67" s="71">
        <f t="shared" si="14"/>
        <v>35.711891205591769</v>
      </c>
      <c r="G67" s="70"/>
    </row>
    <row r="68" spans="1:7" x14ac:dyDescent="0.2">
      <c r="A68" s="41" t="s">
        <v>33</v>
      </c>
      <c r="B68" s="82">
        <f t="shared" ref="B68" si="16">B69</f>
        <v>3843786.43</v>
      </c>
      <c r="C68" s="82"/>
      <c r="D68" s="82"/>
      <c r="E68" s="82">
        <f>E69</f>
        <v>4148202.22</v>
      </c>
      <c r="F68" s="70">
        <f t="shared" si="14"/>
        <v>107.91968532965552</v>
      </c>
      <c r="G68" s="70"/>
    </row>
    <row r="69" spans="1:7" x14ac:dyDescent="0.2">
      <c r="A69" s="42" t="s">
        <v>34</v>
      </c>
      <c r="B69" s="99">
        <v>3843786.43</v>
      </c>
      <c r="C69" s="99"/>
      <c r="D69" s="99"/>
      <c r="E69" s="99">
        <v>4148202.22</v>
      </c>
      <c r="F69" s="71">
        <f t="shared" si="14"/>
        <v>107.91968532965552</v>
      </c>
      <c r="G69" s="70"/>
    </row>
    <row r="70" spans="1:7" x14ac:dyDescent="0.2">
      <c r="A70" s="42"/>
      <c r="B70" s="99"/>
      <c r="C70" s="99"/>
      <c r="D70" s="99"/>
      <c r="E70" s="99"/>
      <c r="F70" s="71"/>
      <c r="G70" s="70"/>
    </row>
    <row r="71" spans="1:7" ht="25.5" x14ac:dyDescent="0.2">
      <c r="A71" s="38" t="s">
        <v>285</v>
      </c>
      <c r="B71" s="82">
        <f t="shared" ref="B71" si="17">B72+B75</f>
        <v>5360775.95</v>
      </c>
      <c r="C71" s="82">
        <v>15402713</v>
      </c>
      <c r="D71" s="82">
        <v>15402713</v>
      </c>
      <c r="E71" s="82">
        <f>E72+E75</f>
        <v>4204218.5599999996</v>
      </c>
      <c r="F71" s="70">
        <f t="shared" ref="F71:F77" si="18">IFERROR(E71/B71*100,"-")</f>
        <v>78.425560016176377</v>
      </c>
      <c r="G71" s="70">
        <f t="shared" si="1"/>
        <v>27.295311936280314</v>
      </c>
    </row>
    <row r="72" spans="1:7" x14ac:dyDescent="0.2">
      <c r="A72" s="41" t="s">
        <v>35</v>
      </c>
      <c r="B72" s="82">
        <f t="shared" ref="B72" si="19">SUM(B73:B74)</f>
        <v>5243751.04</v>
      </c>
      <c r="C72" s="82"/>
      <c r="D72" s="82"/>
      <c r="E72" s="82">
        <f>SUM(E73:E74)</f>
        <v>4134596.55</v>
      </c>
      <c r="F72" s="70">
        <f t="shared" si="18"/>
        <v>78.848071131920094</v>
      </c>
      <c r="G72" s="70"/>
    </row>
    <row r="73" spans="1:7" x14ac:dyDescent="0.2">
      <c r="A73" s="42" t="s">
        <v>317</v>
      </c>
      <c r="B73" s="99">
        <v>808250.3</v>
      </c>
      <c r="C73" s="99"/>
      <c r="D73" s="99"/>
      <c r="E73" s="99">
        <v>739934.15</v>
      </c>
      <c r="F73" s="71">
        <f t="shared" si="18"/>
        <v>91.547649286365868</v>
      </c>
      <c r="G73" s="71"/>
    </row>
    <row r="74" spans="1:7" x14ac:dyDescent="0.2">
      <c r="A74" s="42" t="s">
        <v>36</v>
      </c>
      <c r="B74" s="99">
        <v>4435500.74</v>
      </c>
      <c r="C74" s="99"/>
      <c r="D74" s="99"/>
      <c r="E74" s="99">
        <v>3394662.3999999999</v>
      </c>
      <c r="F74" s="71">
        <f t="shared" si="18"/>
        <v>76.533915762575205</v>
      </c>
      <c r="G74" s="70"/>
    </row>
    <row r="75" spans="1:7" ht="25.5" x14ac:dyDescent="0.2">
      <c r="A75" s="41" t="s">
        <v>286</v>
      </c>
      <c r="B75" s="82">
        <f t="shared" ref="B75" si="20">SUM(B76:B77)</f>
        <v>117024.91</v>
      </c>
      <c r="C75" s="82"/>
      <c r="D75" s="82"/>
      <c r="E75" s="82">
        <f>SUM(E76:E77)</f>
        <v>69622.010000000009</v>
      </c>
      <c r="F75" s="70">
        <f t="shared" si="18"/>
        <v>59.493324968162767</v>
      </c>
      <c r="G75" s="70"/>
    </row>
    <row r="76" spans="1:7" x14ac:dyDescent="0.2">
      <c r="A76" s="42" t="s">
        <v>244</v>
      </c>
      <c r="B76" s="99">
        <v>93829.92</v>
      </c>
      <c r="C76" s="99"/>
      <c r="D76" s="99"/>
      <c r="E76" s="99">
        <v>57780.01</v>
      </c>
      <c r="F76" s="71">
        <f t="shared" si="18"/>
        <v>61.579515361411374</v>
      </c>
      <c r="G76" s="70"/>
    </row>
    <row r="77" spans="1:7" x14ac:dyDescent="0.2">
      <c r="A77" s="42" t="s">
        <v>287</v>
      </c>
      <c r="B77" s="99">
        <v>23194.99</v>
      </c>
      <c r="C77" s="99"/>
      <c r="D77" s="99"/>
      <c r="E77" s="99">
        <v>11842</v>
      </c>
      <c r="F77" s="71">
        <f t="shared" si="18"/>
        <v>51.054128499300923</v>
      </c>
      <c r="G77" s="70"/>
    </row>
    <row r="78" spans="1:7" x14ac:dyDescent="0.2">
      <c r="A78" s="42"/>
      <c r="B78" s="99"/>
      <c r="C78" s="99"/>
      <c r="D78" s="99"/>
      <c r="E78" s="99"/>
      <c r="F78" s="71"/>
      <c r="G78" s="70"/>
    </row>
    <row r="79" spans="1:7" x14ac:dyDescent="0.2">
      <c r="A79" s="38" t="s">
        <v>318</v>
      </c>
      <c r="B79" s="82">
        <f t="shared" ref="B79:B80" si="21">B80</f>
        <v>14699797.24</v>
      </c>
      <c r="C79" s="82">
        <v>35349000</v>
      </c>
      <c r="D79" s="82">
        <v>35349000</v>
      </c>
      <c r="E79" s="82">
        <f>E80</f>
        <v>16469305.92</v>
      </c>
      <c r="F79" s="70">
        <f>IFERROR(E79/B79*100,"-")</f>
        <v>112.03764005114945</v>
      </c>
      <c r="G79" s="70">
        <f t="shared" si="1"/>
        <v>46.590585080200285</v>
      </c>
    </row>
    <row r="80" spans="1:7" x14ac:dyDescent="0.2">
      <c r="A80" s="41" t="s">
        <v>319</v>
      </c>
      <c r="B80" s="82">
        <f t="shared" si="21"/>
        <v>14699797.24</v>
      </c>
      <c r="C80" s="82"/>
      <c r="D80" s="82"/>
      <c r="E80" s="82">
        <f>E81</f>
        <v>16469305.92</v>
      </c>
      <c r="F80" s="70">
        <f>IFERROR(E80/B80*100,"-")</f>
        <v>112.03764005114945</v>
      </c>
      <c r="G80" s="70"/>
    </row>
    <row r="81" spans="1:12" s="52" customFormat="1" x14ac:dyDescent="0.2">
      <c r="A81" s="42" t="s">
        <v>320</v>
      </c>
      <c r="B81" s="99">
        <v>14699797.24</v>
      </c>
      <c r="C81" s="99"/>
      <c r="D81" s="99"/>
      <c r="E81" s="99">
        <v>16469305.92</v>
      </c>
      <c r="F81" s="71">
        <f>IFERROR(E81/B81*100,"-")</f>
        <v>112.03764005114945</v>
      </c>
      <c r="G81" s="70"/>
    </row>
    <row r="82" spans="1:12" x14ac:dyDescent="0.2">
      <c r="A82" s="42"/>
      <c r="B82" s="99"/>
      <c r="C82" s="99"/>
      <c r="D82" s="99"/>
      <c r="E82" s="99"/>
      <c r="F82" s="71"/>
      <c r="G82" s="70"/>
    </row>
    <row r="83" spans="1:12" x14ac:dyDescent="0.2">
      <c r="A83" s="38" t="s">
        <v>288</v>
      </c>
      <c r="B83" s="82">
        <f>B84+B86</f>
        <v>8675.5</v>
      </c>
      <c r="C83" s="82">
        <v>102415</v>
      </c>
      <c r="D83" s="82">
        <v>102415</v>
      </c>
      <c r="E83" s="82">
        <f>E84+E86</f>
        <v>8482.5</v>
      </c>
      <c r="F83" s="70">
        <f>IFERROR(E83/B83*100,"-")</f>
        <v>97.775344360555579</v>
      </c>
      <c r="G83" s="70">
        <f t="shared" si="1"/>
        <v>8.2824781526143632</v>
      </c>
    </row>
    <row r="84" spans="1:12" x14ac:dyDescent="0.2">
      <c r="A84" s="41" t="s">
        <v>597</v>
      </c>
      <c r="B84" s="82">
        <f>B85</f>
        <v>0</v>
      </c>
      <c r="C84" s="82"/>
      <c r="D84" s="82"/>
      <c r="E84" s="82">
        <f>E85</f>
        <v>1862.93</v>
      </c>
      <c r="F84" s="70" t="str">
        <f>IFERROR(E84/B84*100,"-")</f>
        <v>-</v>
      </c>
      <c r="G84" s="70"/>
    </row>
    <row r="85" spans="1:12" s="52" customFormat="1" x14ac:dyDescent="0.2">
      <c r="A85" s="42" t="s">
        <v>598</v>
      </c>
      <c r="B85" s="99">
        <v>0</v>
      </c>
      <c r="C85" s="99"/>
      <c r="D85" s="99"/>
      <c r="E85" s="99">
        <v>1862.93</v>
      </c>
      <c r="F85" s="71" t="str">
        <f>IFERROR(E85/B85*100,"-")</f>
        <v>-</v>
      </c>
      <c r="G85" s="70"/>
    </row>
    <row r="86" spans="1:12" x14ac:dyDescent="0.2">
      <c r="A86" s="41" t="s">
        <v>321</v>
      </c>
      <c r="B86" s="82">
        <f t="shared" ref="B86" si="22">B87</f>
        <v>8675.5</v>
      </c>
      <c r="C86" s="82"/>
      <c r="D86" s="82"/>
      <c r="E86" s="82">
        <f>E87</f>
        <v>6619.57</v>
      </c>
      <c r="F86" s="70">
        <f>IFERROR(E86/B86*100,"-")</f>
        <v>76.301884617601289</v>
      </c>
      <c r="G86" s="70"/>
    </row>
    <row r="87" spans="1:12" x14ac:dyDescent="0.2">
      <c r="A87" s="42" t="s">
        <v>322</v>
      </c>
      <c r="B87" s="99">
        <v>8675.5</v>
      </c>
      <c r="C87" s="99"/>
      <c r="D87" s="99"/>
      <c r="E87" s="99">
        <v>6619.57</v>
      </c>
      <c r="F87" s="71">
        <f>IFERROR(E87/B87*100,"-")</f>
        <v>76.301884617601289</v>
      </c>
      <c r="G87" s="70"/>
    </row>
    <row r="88" spans="1:12" x14ac:dyDescent="0.2">
      <c r="A88" s="42"/>
      <c r="B88" s="99"/>
      <c r="C88" s="99"/>
      <c r="D88" s="99"/>
      <c r="E88" s="99"/>
      <c r="F88" s="71"/>
      <c r="G88" s="70"/>
    </row>
    <row r="89" spans="1:12" x14ac:dyDescent="0.2">
      <c r="A89" s="42"/>
      <c r="B89" s="99"/>
      <c r="C89" s="99"/>
      <c r="D89" s="99"/>
      <c r="E89" s="99"/>
      <c r="F89" s="71"/>
      <c r="G89" s="70"/>
    </row>
    <row r="90" spans="1:12" x14ac:dyDescent="0.2">
      <c r="A90" s="34" t="s">
        <v>37</v>
      </c>
      <c r="B90" s="98">
        <f t="shared" ref="B90:D90" si="23">B91+B95</f>
        <v>82080.509999999995</v>
      </c>
      <c r="C90" s="98">
        <f t="shared" si="23"/>
        <v>34340</v>
      </c>
      <c r="D90" s="98">
        <f t="shared" si="23"/>
        <v>34340</v>
      </c>
      <c r="E90" s="98">
        <f>E91+E95</f>
        <v>77064.890000000014</v>
      </c>
      <c r="F90" s="68">
        <f>IFERROR(E90/B90*100,"-")</f>
        <v>93.889389819824487</v>
      </c>
      <c r="G90" s="68">
        <f t="shared" ref="G90:G125" si="24">IFERROR(E90/D90*100,"-")</f>
        <v>224.41726849155509</v>
      </c>
      <c r="I90" s="50"/>
      <c r="J90" s="50"/>
      <c r="K90" s="50"/>
      <c r="L90" s="50"/>
    </row>
    <row r="91" spans="1:12" x14ac:dyDescent="0.2">
      <c r="A91" s="38" t="s">
        <v>38</v>
      </c>
      <c r="B91" s="82">
        <f t="shared" ref="B91:B92" si="25">B92</f>
        <v>8997.2800000000007</v>
      </c>
      <c r="C91" s="82">
        <v>3770</v>
      </c>
      <c r="D91" s="82">
        <v>3770</v>
      </c>
      <c r="E91" s="82">
        <f>E92</f>
        <v>1491.88</v>
      </c>
      <c r="F91" s="70">
        <f>IFERROR(E91/B91*100,"-")</f>
        <v>16.581455728842496</v>
      </c>
      <c r="G91" s="70">
        <f t="shared" si="24"/>
        <v>39.572413793103451</v>
      </c>
    </row>
    <row r="92" spans="1:12" x14ac:dyDescent="0.2">
      <c r="A92" s="41" t="s">
        <v>39</v>
      </c>
      <c r="B92" s="82">
        <f t="shared" si="25"/>
        <v>8997.2800000000007</v>
      </c>
      <c r="C92" s="82"/>
      <c r="D92" s="82"/>
      <c r="E92" s="82">
        <f>E93</f>
        <v>1491.88</v>
      </c>
      <c r="F92" s="70">
        <f>IFERROR(E92/B92*100,"-")</f>
        <v>16.581455728842496</v>
      </c>
      <c r="G92" s="70"/>
    </row>
    <row r="93" spans="1:12" x14ac:dyDescent="0.2">
      <c r="A93" s="42" t="s">
        <v>40</v>
      </c>
      <c r="B93" s="99">
        <v>8997.2800000000007</v>
      </c>
      <c r="C93" s="99"/>
      <c r="D93" s="99"/>
      <c r="E93" s="99">
        <v>1491.88</v>
      </c>
      <c r="F93" s="71">
        <f>IFERROR(E93/B93*100,"-")</f>
        <v>16.581455728842496</v>
      </c>
      <c r="G93" s="70"/>
    </row>
    <row r="94" spans="1:12" x14ac:dyDescent="0.2">
      <c r="A94" s="42"/>
      <c r="B94" s="99"/>
      <c r="C94" s="99"/>
      <c r="D94" s="99"/>
      <c r="E94" s="99"/>
      <c r="F94" s="71"/>
      <c r="G94" s="70"/>
    </row>
    <row r="95" spans="1:12" x14ac:dyDescent="0.2">
      <c r="A95" s="38" t="s">
        <v>270</v>
      </c>
      <c r="B95" s="82">
        <f>B96+B98+B102+B104</f>
        <v>73083.23</v>
      </c>
      <c r="C95" s="82">
        <v>30570</v>
      </c>
      <c r="D95" s="82">
        <v>30570</v>
      </c>
      <c r="E95" s="82">
        <f>E96+E98+E102+E104</f>
        <v>75573.010000000009</v>
      </c>
      <c r="F95" s="70">
        <f t="shared" ref="F95:F105" si="26">IFERROR(E95/B95*100,"-")</f>
        <v>103.40677334595092</v>
      </c>
      <c r="G95" s="70">
        <f t="shared" si="24"/>
        <v>247.21298658815834</v>
      </c>
    </row>
    <row r="96" spans="1:12" x14ac:dyDescent="0.2">
      <c r="A96" s="41" t="s">
        <v>323</v>
      </c>
      <c r="B96" s="82">
        <f t="shared" ref="B96" si="27">B97</f>
        <v>3491.23</v>
      </c>
      <c r="C96" s="82"/>
      <c r="D96" s="82"/>
      <c r="E96" s="82">
        <f>E97</f>
        <v>64516.51</v>
      </c>
      <c r="F96" s="70">
        <f t="shared" si="26"/>
        <v>1847.9593151983686</v>
      </c>
      <c r="G96" s="70"/>
    </row>
    <row r="97" spans="1:12" x14ac:dyDescent="0.2">
      <c r="A97" s="42" t="s">
        <v>324</v>
      </c>
      <c r="B97" s="99">
        <v>3491.23</v>
      </c>
      <c r="C97" s="99"/>
      <c r="D97" s="99"/>
      <c r="E97" s="99">
        <v>64516.51</v>
      </c>
      <c r="F97" s="71">
        <f t="shared" si="26"/>
        <v>1847.9593151983686</v>
      </c>
      <c r="G97" s="71"/>
    </row>
    <row r="98" spans="1:12" x14ac:dyDescent="0.2">
      <c r="A98" s="41" t="s">
        <v>271</v>
      </c>
      <c r="B98" s="82">
        <f>SUM(B99:B101)</f>
        <v>2046</v>
      </c>
      <c r="C98" s="82"/>
      <c r="D98" s="82"/>
      <c r="E98" s="82">
        <f>SUM(E99:E101)</f>
        <v>8076</v>
      </c>
      <c r="F98" s="70">
        <f t="shared" si="26"/>
        <v>394.72140762463346</v>
      </c>
      <c r="G98" s="70"/>
    </row>
    <row r="99" spans="1:12" x14ac:dyDescent="0.2">
      <c r="A99" s="42" t="s">
        <v>599</v>
      </c>
      <c r="B99" s="99">
        <v>0</v>
      </c>
      <c r="C99" s="99"/>
      <c r="D99" s="99"/>
      <c r="E99" s="99">
        <v>4000</v>
      </c>
      <c r="F99" s="71" t="str">
        <f t="shared" ref="F99" si="28">IFERROR(E99/B99*100,"-")</f>
        <v>-</v>
      </c>
      <c r="G99" s="71"/>
    </row>
    <row r="100" spans="1:12" x14ac:dyDescent="0.2">
      <c r="A100" s="42" t="s">
        <v>516</v>
      </c>
      <c r="B100" s="99">
        <v>250</v>
      </c>
      <c r="C100" s="99"/>
      <c r="D100" s="99"/>
      <c r="E100" s="99">
        <v>0</v>
      </c>
      <c r="F100" s="71">
        <f t="shared" si="26"/>
        <v>0</v>
      </c>
      <c r="G100" s="70"/>
    </row>
    <row r="101" spans="1:12" s="114" customFormat="1" x14ac:dyDescent="0.2">
      <c r="A101" s="112" t="s">
        <v>325</v>
      </c>
      <c r="B101" s="111">
        <v>1796</v>
      </c>
      <c r="C101" s="111"/>
      <c r="D101" s="111"/>
      <c r="E101" s="111">
        <v>4076</v>
      </c>
      <c r="F101" s="113">
        <f t="shared" si="26"/>
        <v>226.94877505567931</v>
      </c>
      <c r="G101" s="169"/>
    </row>
    <row r="102" spans="1:12" s="52" customFormat="1" x14ac:dyDescent="0.2">
      <c r="A102" s="41" t="s">
        <v>326</v>
      </c>
      <c r="B102" s="82">
        <f t="shared" ref="B102" si="29">B103</f>
        <v>66546</v>
      </c>
      <c r="C102" s="82"/>
      <c r="D102" s="82"/>
      <c r="E102" s="82">
        <f>E103</f>
        <v>2980.5</v>
      </c>
      <c r="F102" s="70">
        <f t="shared" si="26"/>
        <v>4.4788567306825353</v>
      </c>
      <c r="G102" s="170"/>
    </row>
    <row r="103" spans="1:12" x14ac:dyDescent="0.2">
      <c r="A103" s="42" t="s">
        <v>327</v>
      </c>
      <c r="B103" s="99">
        <v>66546</v>
      </c>
      <c r="C103" s="99"/>
      <c r="D103" s="99"/>
      <c r="E103" s="99">
        <v>2980.5</v>
      </c>
      <c r="F103" s="71">
        <f t="shared" si="26"/>
        <v>4.4788567306825353</v>
      </c>
      <c r="G103" s="166"/>
    </row>
    <row r="104" spans="1:12" s="52" customFormat="1" x14ac:dyDescent="0.2">
      <c r="A104" s="41" t="s">
        <v>328</v>
      </c>
      <c r="B104" s="82">
        <f t="shared" ref="B104" si="30">B105</f>
        <v>1000</v>
      </c>
      <c r="C104" s="82"/>
      <c r="D104" s="82"/>
      <c r="E104" s="82">
        <f>E105</f>
        <v>0</v>
      </c>
      <c r="F104" s="70">
        <f t="shared" si="26"/>
        <v>0</v>
      </c>
      <c r="G104" s="170"/>
    </row>
    <row r="105" spans="1:12" x14ac:dyDescent="0.2">
      <c r="A105" s="42" t="s">
        <v>329</v>
      </c>
      <c r="B105" s="99">
        <v>1000</v>
      </c>
      <c r="C105" s="99"/>
      <c r="D105" s="99"/>
      <c r="E105" s="99">
        <v>0</v>
      </c>
      <c r="F105" s="71">
        <f t="shared" si="26"/>
        <v>0</v>
      </c>
      <c r="G105" s="166"/>
    </row>
    <row r="106" spans="1:12" x14ac:dyDescent="0.2">
      <c r="A106" s="42"/>
      <c r="B106" s="99"/>
      <c r="C106" s="99"/>
      <c r="D106" s="99"/>
      <c r="E106" s="99"/>
      <c r="F106" s="166"/>
      <c r="G106" s="166"/>
    </row>
    <row r="107" spans="1:12" x14ac:dyDescent="0.2">
      <c r="A107" s="47" t="s">
        <v>41</v>
      </c>
      <c r="B107" s="100">
        <f>B11+B90</f>
        <v>90630056.649999991</v>
      </c>
      <c r="C107" s="100">
        <f>C11+C90</f>
        <v>239418748</v>
      </c>
      <c r="D107" s="100">
        <f>D11+D90</f>
        <v>239418748</v>
      </c>
      <c r="E107" s="100">
        <f>E11+E90</f>
        <v>97541772.260000005</v>
      </c>
      <c r="F107" s="72">
        <f>IFERROR(E107/B107*100,"-")</f>
        <v>107.62629514476865</v>
      </c>
      <c r="G107" s="72">
        <f t="shared" si="24"/>
        <v>40.741075239437805</v>
      </c>
      <c r="I107" s="50"/>
      <c r="J107" s="50"/>
      <c r="K107" s="50"/>
      <c r="L107" s="50"/>
    </row>
    <row r="108" spans="1:12" x14ac:dyDescent="0.2">
      <c r="A108" s="38"/>
      <c r="B108" s="97"/>
      <c r="C108" s="97"/>
      <c r="D108" s="97"/>
      <c r="E108" s="97"/>
      <c r="F108" s="73"/>
      <c r="G108" s="74"/>
    </row>
    <row r="109" spans="1:12" x14ac:dyDescent="0.2">
      <c r="A109" s="38"/>
      <c r="B109" s="97"/>
      <c r="C109" s="97"/>
      <c r="D109" s="97"/>
      <c r="E109" s="97"/>
      <c r="F109" s="73"/>
      <c r="G109" s="74"/>
    </row>
    <row r="110" spans="1:12" x14ac:dyDescent="0.2">
      <c r="A110" s="38"/>
      <c r="B110" s="97"/>
      <c r="C110" s="97"/>
      <c r="D110" s="97"/>
      <c r="E110" s="97"/>
      <c r="F110" s="73"/>
      <c r="G110" s="74"/>
    </row>
    <row r="111" spans="1:12" ht="18" customHeight="1" x14ac:dyDescent="0.2">
      <c r="A111" s="34" t="s">
        <v>42</v>
      </c>
      <c r="B111" s="98">
        <f>B112+B125+B162+B172+B181+B195+B200</f>
        <v>80546578.679999992</v>
      </c>
      <c r="C111" s="98">
        <f>C112+C125+C162+C172+C181+C195+C200</f>
        <v>193927824</v>
      </c>
      <c r="D111" s="98">
        <f>D112+D125+D162+D172+D181+D195+D200</f>
        <v>193995324</v>
      </c>
      <c r="E111" s="98">
        <f>E112+E125+E162+E172+E181+E195+E200</f>
        <v>97433748.159999982</v>
      </c>
      <c r="F111" s="68">
        <f t="shared" ref="F111:F123" si="31">IFERROR(E111/B111*100,"-")</f>
        <v>120.96571916119527</v>
      </c>
      <c r="G111" s="68">
        <f t="shared" si="24"/>
        <v>50.22479209859717</v>
      </c>
      <c r="I111" s="50"/>
      <c r="J111" s="50"/>
      <c r="K111" s="50"/>
      <c r="L111" s="50"/>
    </row>
    <row r="112" spans="1:12" s="52" customFormat="1" x14ac:dyDescent="0.2">
      <c r="A112" s="38" t="s">
        <v>43</v>
      </c>
      <c r="B112" s="82">
        <f t="shared" ref="B112" si="32">B113+B118+B120</f>
        <v>56393600.149999991</v>
      </c>
      <c r="C112" s="82">
        <v>130851086</v>
      </c>
      <c r="D112" s="82">
        <v>130851086</v>
      </c>
      <c r="E112" s="82">
        <f>E113+E118+E120</f>
        <v>69851152.169999987</v>
      </c>
      <c r="F112" s="70">
        <f t="shared" si="31"/>
        <v>123.86361570143522</v>
      </c>
      <c r="G112" s="70">
        <f t="shared" si="24"/>
        <v>53.382172288581529</v>
      </c>
    </row>
    <row r="113" spans="1:7" s="52" customFormat="1" x14ac:dyDescent="0.2">
      <c r="A113" s="41" t="s">
        <v>44</v>
      </c>
      <c r="B113" s="82">
        <f t="shared" ref="B113" si="33">SUM(B114:B117)</f>
        <v>47035927.099999994</v>
      </c>
      <c r="C113" s="82"/>
      <c r="D113" s="82"/>
      <c r="E113" s="82">
        <f>SUM(E114:E117)</f>
        <v>58459366.43</v>
      </c>
      <c r="F113" s="70">
        <f t="shared" si="31"/>
        <v>124.28662521249636</v>
      </c>
      <c r="G113" s="70"/>
    </row>
    <row r="114" spans="1:7" s="52" customFormat="1" x14ac:dyDescent="0.2">
      <c r="A114" s="42" t="s">
        <v>45</v>
      </c>
      <c r="B114" s="99">
        <v>46182711.009999998</v>
      </c>
      <c r="C114" s="99"/>
      <c r="D114" s="99"/>
      <c r="E114" s="99">
        <v>57141699.659999996</v>
      </c>
      <c r="F114" s="71">
        <f t="shared" si="31"/>
        <v>123.72963477095797</v>
      </c>
      <c r="G114" s="70"/>
    </row>
    <row r="115" spans="1:7" s="52" customFormat="1" x14ac:dyDescent="0.2">
      <c r="A115" s="42" t="s">
        <v>330</v>
      </c>
      <c r="B115" s="99">
        <v>5277.58</v>
      </c>
      <c r="C115" s="99"/>
      <c r="D115" s="99"/>
      <c r="E115" s="99">
        <v>662.34</v>
      </c>
      <c r="F115" s="71">
        <f t="shared" si="31"/>
        <v>12.550070297371144</v>
      </c>
      <c r="G115" s="70"/>
    </row>
    <row r="116" spans="1:7" x14ac:dyDescent="0.2">
      <c r="A116" s="42" t="s">
        <v>177</v>
      </c>
      <c r="B116" s="99">
        <v>639144.48</v>
      </c>
      <c r="C116" s="99"/>
      <c r="D116" s="99"/>
      <c r="E116" s="99">
        <v>1184703.8700000001</v>
      </c>
      <c r="F116" s="71">
        <f t="shared" si="31"/>
        <v>185.35775666872695</v>
      </c>
      <c r="G116" s="70"/>
    </row>
    <row r="117" spans="1:7" x14ac:dyDescent="0.2">
      <c r="A117" s="42" t="s">
        <v>331</v>
      </c>
      <c r="B117" s="99">
        <v>208794.03</v>
      </c>
      <c r="C117" s="99"/>
      <c r="D117" s="99"/>
      <c r="E117" s="99">
        <v>132300.56</v>
      </c>
      <c r="F117" s="71">
        <f t="shared" si="31"/>
        <v>63.364148869582138</v>
      </c>
      <c r="G117" s="70"/>
    </row>
    <row r="118" spans="1:7" x14ac:dyDescent="0.2">
      <c r="A118" s="41" t="s">
        <v>46</v>
      </c>
      <c r="B118" s="82">
        <f t="shared" ref="B118" si="34">B119</f>
        <v>2051226.3</v>
      </c>
      <c r="C118" s="82"/>
      <c r="D118" s="82"/>
      <c r="E118" s="82">
        <f>E119</f>
        <v>2175594.09</v>
      </c>
      <c r="F118" s="70">
        <f t="shared" si="31"/>
        <v>106.06309454983098</v>
      </c>
      <c r="G118" s="70"/>
    </row>
    <row r="119" spans="1:7" x14ac:dyDescent="0.2">
      <c r="A119" s="42" t="s">
        <v>47</v>
      </c>
      <c r="B119" s="99">
        <v>2051226.3</v>
      </c>
      <c r="C119" s="99"/>
      <c r="D119" s="99"/>
      <c r="E119" s="99">
        <v>2175594.09</v>
      </c>
      <c r="F119" s="71">
        <f t="shared" si="31"/>
        <v>106.06309454983098</v>
      </c>
      <c r="G119" s="70"/>
    </row>
    <row r="120" spans="1:7" x14ac:dyDescent="0.2">
      <c r="A120" s="41" t="s">
        <v>48</v>
      </c>
      <c r="B120" s="82">
        <f t="shared" ref="B120" si="35">SUM(B121:B123)</f>
        <v>7306446.75</v>
      </c>
      <c r="C120" s="82"/>
      <c r="D120" s="82"/>
      <c r="E120" s="82">
        <f>SUM(E121:E123)</f>
        <v>9216191.6499999985</v>
      </c>
      <c r="F120" s="70">
        <f t="shared" si="31"/>
        <v>126.13780631467681</v>
      </c>
      <c r="G120" s="70"/>
    </row>
    <row r="121" spans="1:7" x14ac:dyDescent="0.2">
      <c r="A121" s="42" t="s">
        <v>178</v>
      </c>
      <c r="B121" s="99">
        <v>450.77</v>
      </c>
      <c r="C121" s="99"/>
      <c r="D121" s="99"/>
      <c r="E121" s="99">
        <v>472.37</v>
      </c>
      <c r="F121" s="71">
        <f t="shared" si="31"/>
        <v>104.79180069658585</v>
      </c>
      <c r="G121" s="70"/>
    </row>
    <row r="122" spans="1:7" x14ac:dyDescent="0.2">
      <c r="A122" s="42" t="s">
        <v>49</v>
      </c>
      <c r="B122" s="99">
        <v>7305995.9800000004</v>
      </c>
      <c r="C122" s="99"/>
      <c r="D122" s="99"/>
      <c r="E122" s="99">
        <v>9215193.8399999999</v>
      </c>
      <c r="F122" s="71">
        <f t="shared" si="31"/>
        <v>126.13193143311858</v>
      </c>
      <c r="G122" s="70"/>
    </row>
    <row r="123" spans="1:7" x14ac:dyDescent="0.2">
      <c r="A123" s="42" t="s">
        <v>289</v>
      </c>
      <c r="B123" s="99">
        <v>0</v>
      </c>
      <c r="C123" s="99"/>
      <c r="D123" s="99"/>
      <c r="E123" s="99">
        <v>525.44000000000005</v>
      </c>
      <c r="F123" s="71" t="str">
        <f t="shared" si="31"/>
        <v>-</v>
      </c>
      <c r="G123" s="70"/>
    </row>
    <row r="124" spans="1:7" x14ac:dyDescent="0.2">
      <c r="A124" s="42"/>
      <c r="B124" s="99"/>
      <c r="C124" s="99"/>
      <c r="D124" s="99"/>
      <c r="E124" s="99"/>
      <c r="F124" s="71"/>
      <c r="G124" s="70"/>
    </row>
    <row r="125" spans="1:7" ht="15" customHeight="1" x14ac:dyDescent="0.2">
      <c r="A125" s="38" t="s">
        <v>50</v>
      </c>
      <c r="B125" s="82">
        <f>B126+B131+B138+B148+B150+B153</f>
        <v>18888002.829999998</v>
      </c>
      <c r="C125" s="82">
        <v>50883808</v>
      </c>
      <c r="D125" s="82">
        <v>50813768</v>
      </c>
      <c r="E125" s="82">
        <f>E126+E131+E138+E148+E150+E153</f>
        <v>22136431.409999996</v>
      </c>
      <c r="F125" s="70">
        <f t="shared" ref="F125:F152" si="36">IFERROR(E125/B125*100,"-")</f>
        <v>117.19836982891853</v>
      </c>
      <c r="G125" s="70">
        <f t="shared" si="24"/>
        <v>43.563845550678302</v>
      </c>
    </row>
    <row r="126" spans="1:7" x14ac:dyDescent="0.2">
      <c r="A126" s="41" t="s">
        <v>51</v>
      </c>
      <c r="B126" s="82">
        <f t="shared" ref="B126" si="37">SUM(B127:B130)</f>
        <v>2826174.76</v>
      </c>
      <c r="C126" s="82"/>
      <c r="D126" s="82"/>
      <c r="E126" s="82">
        <f>SUM(E127:E130)</f>
        <v>2984474.17</v>
      </c>
      <c r="F126" s="70">
        <f t="shared" si="36"/>
        <v>105.60118971552915</v>
      </c>
      <c r="G126" s="70"/>
    </row>
    <row r="127" spans="1:7" x14ac:dyDescent="0.2">
      <c r="A127" s="42" t="s">
        <v>52</v>
      </c>
      <c r="B127" s="99">
        <v>417421.76</v>
      </c>
      <c r="C127" s="99"/>
      <c r="D127" s="99"/>
      <c r="E127" s="99">
        <v>466852.12</v>
      </c>
      <c r="F127" s="71">
        <f t="shared" si="36"/>
        <v>111.84182635807008</v>
      </c>
      <c r="G127" s="70"/>
    </row>
    <row r="128" spans="1:7" x14ac:dyDescent="0.2">
      <c r="A128" s="42" t="s">
        <v>53</v>
      </c>
      <c r="B128" s="99">
        <v>2178556.25</v>
      </c>
      <c r="C128" s="99"/>
      <c r="D128" s="99"/>
      <c r="E128" s="99">
        <v>2284852.59</v>
      </c>
      <c r="F128" s="71">
        <f t="shared" si="36"/>
        <v>104.87921025679276</v>
      </c>
      <c r="G128" s="70"/>
    </row>
    <row r="129" spans="1:7" x14ac:dyDescent="0.2">
      <c r="A129" s="42" t="s">
        <v>54</v>
      </c>
      <c r="B129" s="99">
        <v>190298.08</v>
      </c>
      <c r="C129" s="99"/>
      <c r="D129" s="99"/>
      <c r="E129" s="99">
        <v>195683.69</v>
      </c>
      <c r="F129" s="71">
        <f t="shared" si="36"/>
        <v>102.83009161206462</v>
      </c>
      <c r="G129" s="70"/>
    </row>
    <row r="130" spans="1:7" x14ac:dyDescent="0.2">
      <c r="A130" s="42" t="s">
        <v>55</v>
      </c>
      <c r="B130" s="99">
        <v>39898.67</v>
      </c>
      <c r="C130" s="99"/>
      <c r="D130" s="99"/>
      <c r="E130" s="99">
        <v>37085.769999999997</v>
      </c>
      <c r="F130" s="71">
        <f t="shared" si="36"/>
        <v>92.949890309626852</v>
      </c>
      <c r="G130" s="70"/>
    </row>
    <row r="131" spans="1:7" x14ac:dyDescent="0.2">
      <c r="A131" s="41" t="s">
        <v>56</v>
      </c>
      <c r="B131" s="82">
        <f t="shared" ref="B131" si="38">SUM(B132:B137)</f>
        <v>6625639.1799999997</v>
      </c>
      <c r="C131" s="82"/>
      <c r="D131" s="82"/>
      <c r="E131" s="82">
        <f>SUM(E132:E137)</f>
        <v>5547090.5899999989</v>
      </c>
      <c r="F131" s="70">
        <f t="shared" si="36"/>
        <v>83.721591823839688</v>
      </c>
      <c r="G131" s="70"/>
    </row>
    <row r="132" spans="1:7" x14ac:dyDescent="0.2">
      <c r="A132" s="42" t="s">
        <v>57</v>
      </c>
      <c r="B132" s="99">
        <v>761266.32</v>
      </c>
      <c r="C132" s="99"/>
      <c r="D132" s="99"/>
      <c r="E132" s="99">
        <v>858529.61</v>
      </c>
      <c r="F132" s="71">
        <f t="shared" si="36"/>
        <v>112.77651295541355</v>
      </c>
      <c r="G132" s="70"/>
    </row>
    <row r="133" spans="1:7" x14ac:dyDescent="0.2">
      <c r="A133" s="42" t="s">
        <v>58</v>
      </c>
      <c r="B133" s="99">
        <v>3706701.51</v>
      </c>
      <c r="C133" s="99"/>
      <c r="D133" s="99"/>
      <c r="E133" s="99">
        <v>2512045.36</v>
      </c>
      <c r="F133" s="71">
        <f t="shared" si="36"/>
        <v>67.770370859994074</v>
      </c>
      <c r="G133" s="70"/>
    </row>
    <row r="134" spans="1:7" x14ac:dyDescent="0.2">
      <c r="A134" s="42" t="s">
        <v>59</v>
      </c>
      <c r="B134" s="99">
        <v>1779711.85</v>
      </c>
      <c r="C134" s="99"/>
      <c r="D134" s="99"/>
      <c r="E134" s="99">
        <v>1737215.05</v>
      </c>
      <c r="F134" s="71">
        <f t="shared" si="36"/>
        <v>97.612152776304768</v>
      </c>
      <c r="G134" s="70"/>
    </row>
    <row r="135" spans="1:7" x14ac:dyDescent="0.2">
      <c r="A135" s="42" t="s">
        <v>60</v>
      </c>
      <c r="B135" s="99">
        <v>191361.41</v>
      </c>
      <c r="C135" s="99"/>
      <c r="D135" s="99"/>
      <c r="E135" s="99">
        <v>258025.64</v>
      </c>
      <c r="F135" s="71">
        <f t="shared" si="36"/>
        <v>134.83682002552135</v>
      </c>
      <c r="G135" s="70"/>
    </row>
    <row r="136" spans="1:7" x14ac:dyDescent="0.2">
      <c r="A136" s="42" t="s">
        <v>61</v>
      </c>
      <c r="B136" s="99">
        <v>120962.32</v>
      </c>
      <c r="C136" s="99"/>
      <c r="D136" s="99"/>
      <c r="E136" s="99">
        <v>145808.54</v>
      </c>
      <c r="F136" s="71">
        <f t="shared" si="36"/>
        <v>120.54046251758399</v>
      </c>
      <c r="G136" s="70"/>
    </row>
    <row r="137" spans="1:7" x14ac:dyDescent="0.2">
      <c r="A137" s="42" t="s">
        <v>62</v>
      </c>
      <c r="B137" s="99">
        <v>65635.77</v>
      </c>
      <c r="C137" s="99"/>
      <c r="D137" s="99"/>
      <c r="E137" s="99">
        <v>35466.39</v>
      </c>
      <c r="F137" s="71">
        <f t="shared" si="36"/>
        <v>54.03515491629031</v>
      </c>
      <c r="G137" s="70"/>
    </row>
    <row r="138" spans="1:7" x14ac:dyDescent="0.2">
      <c r="A138" s="41" t="s">
        <v>63</v>
      </c>
      <c r="B138" s="82">
        <f t="shared" ref="B138" si="39">SUM(B139:B147)</f>
        <v>8374585.3699999992</v>
      </c>
      <c r="C138" s="82"/>
      <c r="D138" s="82"/>
      <c r="E138" s="82">
        <f>SUM(E139:E147)</f>
        <v>10559317.459999999</v>
      </c>
      <c r="F138" s="70">
        <f t="shared" si="36"/>
        <v>126.08764486211214</v>
      </c>
      <c r="G138" s="70"/>
    </row>
    <row r="139" spans="1:7" x14ac:dyDescent="0.2">
      <c r="A139" s="42" t="s">
        <v>64</v>
      </c>
      <c r="B139" s="99">
        <v>888253.54</v>
      </c>
      <c r="C139" s="99"/>
      <c r="D139" s="99"/>
      <c r="E139" s="99">
        <v>1137359.6000000001</v>
      </c>
      <c r="F139" s="71">
        <f t="shared" si="36"/>
        <v>128.04447703073606</v>
      </c>
      <c r="G139" s="70"/>
    </row>
    <row r="140" spans="1:7" x14ac:dyDescent="0.2">
      <c r="A140" s="42" t="s">
        <v>65</v>
      </c>
      <c r="B140" s="99">
        <v>781820.46</v>
      </c>
      <c r="C140" s="99"/>
      <c r="D140" s="99"/>
      <c r="E140" s="99">
        <v>947049.76</v>
      </c>
      <c r="F140" s="71">
        <f t="shared" si="36"/>
        <v>121.13391864930219</v>
      </c>
      <c r="G140" s="70"/>
    </row>
    <row r="141" spans="1:7" x14ac:dyDescent="0.2">
      <c r="A141" s="42" t="s">
        <v>66</v>
      </c>
      <c r="B141" s="99">
        <v>202906.28</v>
      </c>
      <c r="C141" s="99"/>
      <c r="D141" s="99"/>
      <c r="E141" s="99">
        <v>221145.98</v>
      </c>
      <c r="F141" s="71">
        <f t="shared" si="36"/>
        <v>108.98922399050439</v>
      </c>
      <c r="G141" s="70"/>
    </row>
    <row r="142" spans="1:7" x14ac:dyDescent="0.2">
      <c r="A142" s="42" t="s">
        <v>67</v>
      </c>
      <c r="B142" s="99">
        <v>827302.38</v>
      </c>
      <c r="C142" s="99"/>
      <c r="D142" s="99"/>
      <c r="E142" s="99">
        <v>821834.57</v>
      </c>
      <c r="F142" s="71">
        <f t="shared" si="36"/>
        <v>99.339079624066827</v>
      </c>
      <c r="G142" s="70"/>
    </row>
    <row r="143" spans="1:7" x14ac:dyDescent="0.2">
      <c r="A143" s="42" t="s">
        <v>68</v>
      </c>
      <c r="B143" s="99">
        <v>3355239.94</v>
      </c>
      <c r="C143" s="99"/>
      <c r="D143" s="99"/>
      <c r="E143" s="99">
        <v>4342112.62</v>
      </c>
      <c r="F143" s="71">
        <f t="shared" si="36"/>
        <v>129.41287948545343</v>
      </c>
      <c r="G143" s="70"/>
    </row>
    <row r="144" spans="1:7" x14ac:dyDescent="0.2">
      <c r="A144" s="42" t="s">
        <v>69</v>
      </c>
      <c r="B144" s="99">
        <v>260166.52</v>
      </c>
      <c r="C144" s="99"/>
      <c r="D144" s="99"/>
      <c r="E144" s="99">
        <v>352330.32</v>
      </c>
      <c r="F144" s="71">
        <f t="shared" si="36"/>
        <v>135.42492708131701</v>
      </c>
      <c r="G144" s="70"/>
    </row>
    <row r="145" spans="1:7" x14ac:dyDescent="0.2">
      <c r="A145" s="42" t="s">
        <v>70</v>
      </c>
      <c r="B145" s="99">
        <v>1143769.67</v>
      </c>
      <c r="C145" s="99"/>
      <c r="D145" s="99"/>
      <c r="E145" s="99">
        <v>1282918.67</v>
      </c>
      <c r="F145" s="71">
        <f t="shared" si="36"/>
        <v>112.16582356131195</v>
      </c>
      <c r="G145" s="70"/>
    </row>
    <row r="146" spans="1:7" x14ac:dyDescent="0.2">
      <c r="A146" s="42" t="s">
        <v>71</v>
      </c>
      <c r="B146" s="99">
        <v>182491.34</v>
      </c>
      <c r="C146" s="99"/>
      <c r="D146" s="99"/>
      <c r="E146" s="99">
        <v>213347.51</v>
      </c>
      <c r="F146" s="71">
        <f t="shared" si="36"/>
        <v>116.90829274419269</v>
      </c>
      <c r="G146" s="70"/>
    </row>
    <row r="147" spans="1:7" x14ac:dyDescent="0.2">
      <c r="A147" s="42" t="s">
        <v>72</v>
      </c>
      <c r="B147" s="99">
        <v>732635.24</v>
      </c>
      <c r="C147" s="99"/>
      <c r="D147" s="99"/>
      <c r="E147" s="99">
        <v>1241218.43</v>
      </c>
      <c r="F147" s="71">
        <f t="shared" si="36"/>
        <v>169.41833565090317</v>
      </c>
      <c r="G147" s="70"/>
    </row>
    <row r="148" spans="1:7" x14ac:dyDescent="0.2">
      <c r="A148" s="41" t="s">
        <v>73</v>
      </c>
      <c r="B148" s="82">
        <f t="shared" ref="B148" si="40">B149</f>
        <v>127247.13</v>
      </c>
      <c r="C148" s="82"/>
      <c r="D148" s="82"/>
      <c r="E148" s="82">
        <f>E149</f>
        <v>214923.93</v>
      </c>
      <c r="F148" s="70">
        <f t="shared" si="36"/>
        <v>168.90277210967349</v>
      </c>
      <c r="G148" s="70"/>
    </row>
    <row r="149" spans="1:7" x14ac:dyDescent="0.2">
      <c r="A149" s="42" t="s">
        <v>74</v>
      </c>
      <c r="B149" s="99">
        <v>127247.13</v>
      </c>
      <c r="C149" s="99"/>
      <c r="D149" s="99"/>
      <c r="E149" s="99">
        <v>214923.93</v>
      </c>
      <c r="F149" s="71">
        <f t="shared" si="36"/>
        <v>168.90277210967349</v>
      </c>
      <c r="G149" s="70"/>
    </row>
    <row r="150" spans="1:7" x14ac:dyDescent="0.2">
      <c r="A150" s="41" t="s">
        <v>534</v>
      </c>
      <c r="B150" s="136">
        <f>B151</f>
        <v>0</v>
      </c>
      <c r="C150" s="99"/>
      <c r="D150" s="99"/>
      <c r="E150" s="162">
        <f>SUM(E151:E152)</f>
        <v>1315312.24</v>
      </c>
      <c r="F150" s="70" t="str">
        <f t="shared" si="36"/>
        <v>-</v>
      </c>
      <c r="G150" s="70"/>
    </row>
    <row r="151" spans="1:7" x14ac:dyDescent="0.2">
      <c r="A151" s="42" t="s">
        <v>535</v>
      </c>
      <c r="B151" s="99">
        <v>0</v>
      </c>
      <c r="C151" s="99"/>
      <c r="D151" s="99"/>
      <c r="E151" s="163">
        <v>1185910.99</v>
      </c>
      <c r="F151" s="71" t="str">
        <f t="shared" si="36"/>
        <v>-</v>
      </c>
      <c r="G151" s="70"/>
    </row>
    <row r="152" spans="1:7" x14ac:dyDescent="0.2">
      <c r="A152" s="42" t="s">
        <v>600</v>
      </c>
      <c r="B152" s="99">
        <v>0</v>
      </c>
      <c r="C152" s="99"/>
      <c r="D152" s="99"/>
      <c r="E152" s="163">
        <v>129401.25</v>
      </c>
      <c r="F152" s="71" t="str">
        <f t="shared" si="36"/>
        <v>-</v>
      </c>
      <c r="G152" s="70"/>
    </row>
    <row r="153" spans="1:7" x14ac:dyDescent="0.2">
      <c r="A153" s="41" t="s">
        <v>75</v>
      </c>
      <c r="B153" s="82">
        <f t="shared" ref="B153" si="41">SUM(B154:B160)</f>
        <v>934356.3899999999</v>
      </c>
      <c r="C153" s="82"/>
      <c r="D153" s="82"/>
      <c r="E153" s="82">
        <f>SUM(E154:E160)</f>
        <v>1515313.02</v>
      </c>
      <c r="F153" s="70">
        <f t="shared" ref="F153:F160" si="42">IFERROR(E153/B153*100,"-")</f>
        <v>162.17719878814123</v>
      </c>
      <c r="G153" s="70"/>
    </row>
    <row r="154" spans="1:7" x14ac:dyDescent="0.2">
      <c r="A154" s="42" t="s">
        <v>76</v>
      </c>
      <c r="B154" s="99">
        <v>83234.7</v>
      </c>
      <c r="C154" s="99"/>
      <c r="D154" s="99"/>
      <c r="E154" s="99">
        <v>636089.92000000004</v>
      </c>
      <c r="F154" s="71">
        <f t="shared" si="42"/>
        <v>764.21242582720913</v>
      </c>
      <c r="G154" s="70"/>
    </row>
    <row r="155" spans="1:7" x14ac:dyDescent="0.2">
      <c r="A155" s="42" t="s">
        <v>77</v>
      </c>
      <c r="B155" s="99">
        <v>96096.06</v>
      </c>
      <c r="C155" s="99"/>
      <c r="D155" s="99"/>
      <c r="E155" s="99">
        <v>103387.29</v>
      </c>
      <c r="F155" s="71">
        <f t="shared" si="42"/>
        <v>107.58743906878179</v>
      </c>
      <c r="G155" s="70"/>
    </row>
    <row r="156" spans="1:7" x14ac:dyDescent="0.2">
      <c r="A156" s="42" t="s">
        <v>78</v>
      </c>
      <c r="B156" s="99">
        <v>96069.96</v>
      </c>
      <c r="C156" s="99"/>
      <c r="D156" s="99"/>
      <c r="E156" s="99">
        <v>86209.87</v>
      </c>
      <c r="F156" s="71">
        <f t="shared" si="42"/>
        <v>89.73655240410217</v>
      </c>
      <c r="G156" s="70"/>
    </row>
    <row r="157" spans="1:7" x14ac:dyDescent="0.2">
      <c r="A157" s="42" t="s">
        <v>79</v>
      </c>
      <c r="B157" s="99">
        <v>34137.54</v>
      </c>
      <c r="C157" s="99"/>
      <c r="D157" s="99"/>
      <c r="E157" s="99">
        <v>47422.400000000001</v>
      </c>
      <c r="F157" s="71">
        <f t="shared" si="42"/>
        <v>138.91569222621197</v>
      </c>
      <c r="G157" s="70"/>
    </row>
    <row r="158" spans="1:7" x14ac:dyDescent="0.2">
      <c r="A158" s="42" t="s">
        <v>80</v>
      </c>
      <c r="B158" s="99">
        <v>67154.48</v>
      </c>
      <c r="C158" s="99"/>
      <c r="D158" s="99"/>
      <c r="E158" s="99">
        <v>98373.53</v>
      </c>
      <c r="F158" s="71">
        <f t="shared" si="42"/>
        <v>146.4884100063019</v>
      </c>
      <c r="G158" s="70"/>
    </row>
    <row r="159" spans="1:7" x14ac:dyDescent="0.2">
      <c r="A159" s="42" t="s">
        <v>332</v>
      </c>
      <c r="B159" s="99">
        <v>11955.07</v>
      </c>
      <c r="C159" s="99"/>
      <c r="D159" s="99"/>
      <c r="E159" s="99">
        <v>3200.8</v>
      </c>
      <c r="F159" s="71">
        <f t="shared" si="42"/>
        <v>26.773578071897532</v>
      </c>
      <c r="G159" s="70"/>
    </row>
    <row r="160" spans="1:7" x14ac:dyDescent="0.2">
      <c r="A160" s="42" t="s">
        <v>81</v>
      </c>
      <c r="B160" s="99">
        <v>545708.57999999996</v>
      </c>
      <c r="C160" s="99"/>
      <c r="D160" s="99"/>
      <c r="E160" s="99">
        <v>540629.21</v>
      </c>
      <c r="F160" s="71">
        <f t="shared" si="42"/>
        <v>99.069215660856941</v>
      </c>
      <c r="G160" s="70"/>
    </row>
    <row r="161" spans="1:7" x14ac:dyDescent="0.2">
      <c r="A161" s="42"/>
      <c r="B161" s="99"/>
      <c r="C161" s="99"/>
      <c r="D161" s="99"/>
      <c r="E161" s="99"/>
      <c r="F161" s="71"/>
      <c r="G161" s="70"/>
    </row>
    <row r="162" spans="1:7" x14ac:dyDescent="0.2">
      <c r="A162" s="38" t="s">
        <v>82</v>
      </c>
      <c r="B162" s="82">
        <f t="shared" ref="B162" si="43">B163+B166</f>
        <v>252167.41999999998</v>
      </c>
      <c r="C162" s="82">
        <v>610825</v>
      </c>
      <c r="D162" s="82">
        <v>610825</v>
      </c>
      <c r="E162" s="82">
        <f>E163+E166</f>
        <v>225734.96000000002</v>
      </c>
      <c r="F162" s="70">
        <f t="shared" ref="F162:F170" si="44">IFERROR(E162/B162*100,"-")</f>
        <v>89.517892517598042</v>
      </c>
      <c r="G162" s="70">
        <f t="shared" ref="G162:G221" si="45">IFERROR(E162/D162*100,"-")</f>
        <v>36.955750010232066</v>
      </c>
    </row>
    <row r="163" spans="1:7" x14ac:dyDescent="0.2">
      <c r="A163" s="41" t="s">
        <v>83</v>
      </c>
      <c r="B163" s="82">
        <f t="shared" ref="B163" si="46">SUM(B164:B165)</f>
        <v>161464.78</v>
      </c>
      <c r="C163" s="82"/>
      <c r="D163" s="82"/>
      <c r="E163" s="82">
        <f>SUM(E164:E165)</f>
        <v>148258.72</v>
      </c>
      <c r="F163" s="70">
        <f t="shared" si="44"/>
        <v>91.821089404141262</v>
      </c>
      <c r="G163" s="70"/>
    </row>
    <row r="164" spans="1:7" ht="12" customHeight="1" x14ac:dyDescent="0.2">
      <c r="A164" s="42" t="s">
        <v>298</v>
      </c>
      <c r="B164" s="99">
        <v>11840.66</v>
      </c>
      <c r="C164" s="99"/>
      <c r="D164" s="99"/>
      <c r="E164" s="99">
        <v>10153.84</v>
      </c>
      <c r="F164" s="71">
        <f t="shared" si="44"/>
        <v>85.754003577503283</v>
      </c>
      <c r="G164" s="70"/>
    </row>
    <row r="165" spans="1:7" ht="12" customHeight="1" x14ac:dyDescent="0.2">
      <c r="A165" s="42" t="s">
        <v>297</v>
      </c>
      <c r="B165" s="99">
        <v>149624.12</v>
      </c>
      <c r="C165" s="99"/>
      <c r="D165" s="99"/>
      <c r="E165" s="99">
        <v>138104.88</v>
      </c>
      <c r="F165" s="71">
        <f t="shared" si="44"/>
        <v>92.301214536800629</v>
      </c>
      <c r="G165" s="70"/>
    </row>
    <row r="166" spans="1:7" ht="12.75" customHeight="1" x14ac:dyDescent="0.2">
      <c r="A166" s="41" t="s">
        <v>84</v>
      </c>
      <c r="B166" s="82">
        <f t="shared" ref="B166" si="47">SUM(B167:B170)</f>
        <v>90702.639999999985</v>
      </c>
      <c r="C166" s="82"/>
      <c r="D166" s="82"/>
      <c r="E166" s="82">
        <f>SUM(E167:E170)</f>
        <v>77476.240000000005</v>
      </c>
      <c r="F166" s="70">
        <f t="shared" si="44"/>
        <v>85.417844508164279</v>
      </c>
      <c r="G166" s="70"/>
    </row>
    <row r="167" spans="1:7" ht="12.75" customHeight="1" x14ac:dyDescent="0.2">
      <c r="A167" s="42" t="s">
        <v>85</v>
      </c>
      <c r="B167" s="99">
        <v>84174.47</v>
      </c>
      <c r="C167" s="99"/>
      <c r="D167" s="99"/>
      <c r="E167" s="99">
        <v>61319.15</v>
      </c>
      <c r="F167" s="71">
        <f t="shared" si="44"/>
        <v>72.847681725824941</v>
      </c>
      <c r="G167" s="70"/>
    </row>
    <row r="168" spans="1:7" x14ac:dyDescent="0.2">
      <c r="A168" s="42" t="s">
        <v>86</v>
      </c>
      <c r="B168" s="99">
        <v>267.76</v>
      </c>
      <c r="C168" s="99"/>
      <c r="D168" s="99"/>
      <c r="E168" s="99">
        <v>211.03</v>
      </c>
      <c r="F168" s="71">
        <f t="shared" si="44"/>
        <v>78.813116223483718</v>
      </c>
      <c r="G168" s="70"/>
    </row>
    <row r="169" spans="1:7" x14ac:dyDescent="0.2">
      <c r="A169" s="42" t="s">
        <v>87</v>
      </c>
      <c r="B169" s="99">
        <v>5379.23</v>
      </c>
      <c r="C169" s="99"/>
      <c r="D169" s="99"/>
      <c r="E169" s="99">
        <v>15470.87</v>
      </c>
      <c r="F169" s="71">
        <f t="shared" si="44"/>
        <v>287.60380203114579</v>
      </c>
      <c r="G169" s="70"/>
    </row>
    <row r="170" spans="1:7" x14ac:dyDescent="0.2">
      <c r="A170" s="42" t="s">
        <v>88</v>
      </c>
      <c r="B170" s="99">
        <v>881.18</v>
      </c>
      <c r="C170" s="99"/>
      <c r="D170" s="99"/>
      <c r="E170" s="99">
        <v>475.19</v>
      </c>
      <c r="F170" s="71">
        <f t="shared" si="44"/>
        <v>53.926553031162761</v>
      </c>
      <c r="G170" s="70"/>
    </row>
    <row r="171" spans="1:7" ht="8.25" customHeight="1" x14ac:dyDescent="0.2">
      <c r="A171" s="42"/>
      <c r="B171" s="99"/>
      <c r="C171" s="99"/>
      <c r="D171" s="99"/>
      <c r="E171" s="99"/>
      <c r="F171" s="71"/>
      <c r="G171" s="70"/>
    </row>
    <row r="172" spans="1:7" x14ac:dyDescent="0.2">
      <c r="A172" s="38" t="s">
        <v>89</v>
      </c>
      <c r="B172" s="82">
        <f t="shared" ref="B172" si="48">B173+B175+B178</f>
        <v>475575.89</v>
      </c>
      <c r="C172" s="82">
        <v>2029064</v>
      </c>
      <c r="D172" s="82">
        <v>2036564</v>
      </c>
      <c r="E172" s="82">
        <f>E173+E175+E178</f>
        <v>555727.61</v>
      </c>
      <c r="F172" s="70">
        <f t="shared" ref="F172:F179" si="49">IFERROR(E172/B172*100,"-")</f>
        <v>116.85361299539385</v>
      </c>
      <c r="G172" s="70">
        <f t="shared" si="45"/>
        <v>27.28751023783196</v>
      </c>
    </row>
    <row r="173" spans="1:7" x14ac:dyDescent="0.2">
      <c r="A173" s="41" t="s">
        <v>90</v>
      </c>
      <c r="B173" s="82">
        <f t="shared" ref="B173" si="50">B174</f>
        <v>26260.55</v>
      </c>
      <c r="C173" s="82"/>
      <c r="D173" s="82"/>
      <c r="E173" s="82">
        <f>E174</f>
        <v>51465.22</v>
      </c>
      <c r="F173" s="70">
        <f t="shared" si="49"/>
        <v>195.97921597224735</v>
      </c>
      <c r="G173" s="70"/>
    </row>
    <row r="174" spans="1:7" x14ac:dyDescent="0.2">
      <c r="A174" s="42" t="s">
        <v>91</v>
      </c>
      <c r="B174" s="99">
        <v>26260.55</v>
      </c>
      <c r="C174" s="99"/>
      <c r="D174" s="99"/>
      <c r="E174" s="99">
        <v>51465.22</v>
      </c>
      <c r="F174" s="71">
        <f t="shared" si="49"/>
        <v>195.97921597224735</v>
      </c>
      <c r="G174" s="70"/>
    </row>
    <row r="175" spans="1:7" s="52" customFormat="1" ht="21" customHeight="1" x14ac:dyDescent="0.2">
      <c r="A175" s="41" t="s">
        <v>299</v>
      </c>
      <c r="B175" s="82">
        <f>SUM(B176:B177)</f>
        <v>429167.14</v>
      </c>
      <c r="C175" s="82"/>
      <c r="D175" s="82"/>
      <c r="E175" s="82">
        <f>SUM(E176:E177)</f>
        <v>504262.39</v>
      </c>
      <c r="F175" s="70">
        <f t="shared" si="49"/>
        <v>117.49790303143899</v>
      </c>
      <c r="G175" s="70"/>
    </row>
    <row r="176" spans="1:7" x14ac:dyDescent="0.2">
      <c r="A176" s="42" t="s">
        <v>92</v>
      </c>
      <c r="B176" s="99">
        <v>83125.34</v>
      </c>
      <c r="C176" s="99"/>
      <c r="D176" s="99"/>
      <c r="E176" s="99">
        <v>82718.95</v>
      </c>
      <c r="F176" s="71">
        <f t="shared" si="49"/>
        <v>99.51111177409922</v>
      </c>
      <c r="G176" s="70"/>
    </row>
    <row r="177" spans="1:7" ht="12.75" customHeight="1" x14ac:dyDescent="0.2">
      <c r="A177" s="42" t="s">
        <v>93</v>
      </c>
      <c r="B177" s="99">
        <v>346041.8</v>
      </c>
      <c r="C177" s="99"/>
      <c r="D177" s="99"/>
      <c r="E177" s="99">
        <v>421543.44</v>
      </c>
      <c r="F177" s="71">
        <f t="shared" si="49"/>
        <v>121.81864734260428</v>
      </c>
      <c r="G177" s="70"/>
    </row>
    <row r="178" spans="1:7" ht="12.75" customHeight="1" x14ac:dyDescent="0.2">
      <c r="A178" s="41" t="s">
        <v>333</v>
      </c>
      <c r="B178" s="82">
        <f t="shared" ref="B178" si="51">B179</f>
        <v>20148.2</v>
      </c>
      <c r="C178" s="82"/>
      <c r="D178" s="82"/>
      <c r="E178" s="82">
        <f>E179</f>
        <v>0</v>
      </c>
      <c r="F178" s="70">
        <f t="shared" si="49"/>
        <v>0</v>
      </c>
      <c r="G178" s="70"/>
    </row>
    <row r="179" spans="1:7" ht="12.75" customHeight="1" x14ac:dyDescent="0.2">
      <c r="A179" s="42" t="s">
        <v>334</v>
      </c>
      <c r="B179" s="99">
        <v>20148.2</v>
      </c>
      <c r="C179" s="99"/>
      <c r="D179" s="99"/>
      <c r="E179" s="99">
        <v>0</v>
      </c>
      <c r="F179" s="71">
        <f t="shared" si="49"/>
        <v>0</v>
      </c>
      <c r="G179" s="70"/>
    </row>
    <row r="180" spans="1:7" ht="12.75" customHeight="1" x14ac:dyDescent="0.2">
      <c r="A180" s="42"/>
      <c r="B180" s="99"/>
      <c r="C180" s="99"/>
      <c r="D180" s="99"/>
      <c r="E180" s="99"/>
      <c r="F180" s="71"/>
      <c r="G180" s="70"/>
    </row>
    <row r="181" spans="1:7" ht="12.75" customHeight="1" x14ac:dyDescent="0.2">
      <c r="A181" s="38" t="s">
        <v>94</v>
      </c>
      <c r="B181" s="82">
        <f t="shared" ref="B181" si="52">B182+B184+B186+B189+B192</f>
        <v>630683.93000000005</v>
      </c>
      <c r="C181" s="82">
        <v>623373</v>
      </c>
      <c r="D181" s="82">
        <v>778973</v>
      </c>
      <c r="E181" s="82">
        <f>E182+E184+E186+E189+E192</f>
        <v>410457.79</v>
      </c>
      <c r="F181" s="70">
        <f t="shared" ref="F181:F193" si="53">IFERROR(E181/B181*100,"-")</f>
        <v>65.081377608590714</v>
      </c>
      <c r="G181" s="70">
        <f t="shared" si="45"/>
        <v>52.692171615704261</v>
      </c>
    </row>
    <row r="182" spans="1:7" x14ac:dyDescent="0.2">
      <c r="A182" s="41" t="s">
        <v>272</v>
      </c>
      <c r="B182" s="82">
        <f t="shared" ref="B182" si="54">B183</f>
        <v>422412.62</v>
      </c>
      <c r="C182" s="82"/>
      <c r="D182" s="82"/>
      <c r="E182" s="82">
        <f>E183</f>
        <v>0</v>
      </c>
      <c r="F182" s="70">
        <f t="shared" si="53"/>
        <v>0</v>
      </c>
      <c r="G182" s="70"/>
    </row>
    <row r="183" spans="1:7" x14ac:dyDescent="0.2">
      <c r="A183" s="42" t="s">
        <v>273</v>
      </c>
      <c r="B183" s="99">
        <v>422412.62</v>
      </c>
      <c r="C183" s="99"/>
      <c r="D183" s="99"/>
      <c r="E183" s="99">
        <v>0</v>
      </c>
      <c r="F183" s="71">
        <f t="shared" si="53"/>
        <v>0</v>
      </c>
      <c r="G183" s="70"/>
    </row>
    <row r="184" spans="1:7" x14ac:dyDescent="0.2">
      <c r="A184" s="41" t="s">
        <v>274</v>
      </c>
      <c r="B184" s="82">
        <f t="shared" ref="B184" si="55">B185</f>
        <v>46787.46</v>
      </c>
      <c r="C184" s="82"/>
      <c r="D184" s="82"/>
      <c r="E184" s="82">
        <f>E185</f>
        <v>0</v>
      </c>
      <c r="F184" s="70">
        <f t="shared" si="53"/>
        <v>0</v>
      </c>
      <c r="G184" s="70"/>
    </row>
    <row r="185" spans="1:7" x14ac:dyDescent="0.2">
      <c r="A185" s="42" t="s">
        <v>275</v>
      </c>
      <c r="B185" s="99">
        <v>46787.46</v>
      </c>
      <c r="C185" s="99"/>
      <c r="D185" s="99"/>
      <c r="E185" s="99">
        <v>0</v>
      </c>
      <c r="F185" s="71">
        <f t="shared" si="53"/>
        <v>0</v>
      </c>
      <c r="G185" s="70"/>
    </row>
    <row r="186" spans="1:7" x14ac:dyDescent="0.2">
      <c r="A186" s="41" t="s">
        <v>95</v>
      </c>
      <c r="B186" s="82">
        <f t="shared" ref="B186" si="56">SUM(B187:B188)</f>
        <v>37224.83</v>
      </c>
      <c r="C186" s="82"/>
      <c r="D186" s="82"/>
      <c r="E186" s="82">
        <f>SUM(E187:E188)</f>
        <v>207723.33</v>
      </c>
      <c r="F186" s="70">
        <f t="shared" si="53"/>
        <v>558.02358264631425</v>
      </c>
      <c r="G186" s="70"/>
    </row>
    <row r="187" spans="1:7" x14ac:dyDescent="0.2">
      <c r="A187" s="42" t="s">
        <v>96</v>
      </c>
      <c r="B187" s="99">
        <v>5000</v>
      </c>
      <c r="C187" s="99"/>
      <c r="D187" s="99"/>
      <c r="E187" s="99">
        <v>0</v>
      </c>
      <c r="F187" s="71">
        <f t="shared" si="53"/>
        <v>0</v>
      </c>
      <c r="G187" s="70"/>
    </row>
    <row r="188" spans="1:7" x14ac:dyDescent="0.2">
      <c r="A188" s="42" t="s">
        <v>97</v>
      </c>
      <c r="B188" s="99">
        <v>32224.83</v>
      </c>
      <c r="C188" s="99"/>
      <c r="D188" s="99"/>
      <c r="E188" s="99">
        <v>207723.33</v>
      </c>
      <c r="F188" s="71">
        <f t="shared" si="53"/>
        <v>644.60644167866826</v>
      </c>
      <c r="G188" s="70"/>
    </row>
    <row r="189" spans="1:7" s="52" customFormat="1" x14ac:dyDescent="0.2">
      <c r="A189" s="41" t="s">
        <v>98</v>
      </c>
      <c r="B189" s="82">
        <f t="shared" ref="B189" si="57">SUM(B190:B191)</f>
        <v>104164.64</v>
      </c>
      <c r="C189" s="82"/>
      <c r="D189" s="82"/>
      <c r="E189" s="82">
        <f>SUM(E190:E191)</f>
        <v>202734.46</v>
      </c>
      <c r="F189" s="70">
        <f t="shared" si="53"/>
        <v>194.62886829926163</v>
      </c>
      <c r="G189" s="70"/>
    </row>
    <row r="190" spans="1:7" x14ac:dyDescent="0.2">
      <c r="A190" s="42" t="s">
        <v>99</v>
      </c>
      <c r="B190" s="99">
        <v>104164.64</v>
      </c>
      <c r="C190" s="99"/>
      <c r="D190" s="99"/>
      <c r="E190" s="99">
        <v>194734.46</v>
      </c>
      <c r="F190" s="71">
        <f t="shared" si="53"/>
        <v>186.94871887427442</v>
      </c>
      <c r="G190" s="70"/>
    </row>
    <row r="191" spans="1:7" x14ac:dyDescent="0.2">
      <c r="A191" s="42" t="s">
        <v>276</v>
      </c>
      <c r="B191" s="99">
        <v>0</v>
      </c>
      <c r="C191" s="99"/>
      <c r="D191" s="99"/>
      <c r="E191" s="99">
        <v>8000</v>
      </c>
      <c r="F191" s="71" t="str">
        <f t="shared" si="53"/>
        <v>-</v>
      </c>
      <c r="G191" s="70"/>
    </row>
    <row r="192" spans="1:7" x14ac:dyDescent="0.2">
      <c r="A192" s="41" t="s">
        <v>335</v>
      </c>
      <c r="B192" s="82">
        <f t="shared" ref="B192" si="58">B193</f>
        <v>20094.38</v>
      </c>
      <c r="C192" s="82"/>
      <c r="D192" s="82"/>
      <c r="E192" s="82">
        <f>E193</f>
        <v>0</v>
      </c>
      <c r="F192" s="70">
        <f t="shared" si="53"/>
        <v>0</v>
      </c>
      <c r="G192" s="70"/>
    </row>
    <row r="193" spans="1:7" x14ac:dyDescent="0.2">
      <c r="A193" s="42" t="s">
        <v>336</v>
      </c>
      <c r="B193" s="99">
        <v>20094.38</v>
      </c>
      <c r="C193" s="99"/>
      <c r="D193" s="99"/>
      <c r="E193" s="99">
        <v>0</v>
      </c>
      <c r="F193" s="71">
        <f t="shared" si="53"/>
        <v>0</v>
      </c>
      <c r="G193" s="70"/>
    </row>
    <row r="194" spans="1:7" x14ac:dyDescent="0.2">
      <c r="A194" s="42"/>
      <c r="B194" s="99"/>
      <c r="C194" s="99"/>
      <c r="D194" s="99"/>
      <c r="E194" s="99"/>
      <c r="F194" s="71"/>
      <c r="G194" s="70"/>
    </row>
    <row r="195" spans="1:7" x14ac:dyDescent="0.2">
      <c r="A195" s="38" t="s">
        <v>100</v>
      </c>
      <c r="B195" s="82">
        <f t="shared" ref="B195" si="59">B196</f>
        <v>2826553.24</v>
      </c>
      <c r="C195" s="82">
        <v>6449631</v>
      </c>
      <c r="D195" s="82">
        <v>6412771</v>
      </c>
      <c r="E195" s="82">
        <f>E196</f>
        <v>2871350.01</v>
      </c>
      <c r="F195" s="70">
        <f>IFERROR(E195/B195*100,"-")</f>
        <v>101.58485498755365</v>
      </c>
      <c r="G195" s="70">
        <f t="shared" si="45"/>
        <v>44.775495803608138</v>
      </c>
    </row>
    <row r="196" spans="1:7" x14ac:dyDescent="0.2">
      <c r="A196" s="41" t="s">
        <v>101</v>
      </c>
      <c r="B196" s="82">
        <f t="shared" ref="B196" si="60">SUM(B197:B198)</f>
        <v>2826553.24</v>
      </c>
      <c r="C196" s="82"/>
      <c r="D196" s="82"/>
      <c r="E196" s="82">
        <f>SUM(E197:E198)</f>
        <v>2871350.01</v>
      </c>
      <c r="F196" s="70">
        <f>IFERROR(E196/B196*100,"-")</f>
        <v>101.58485498755365</v>
      </c>
      <c r="G196" s="70"/>
    </row>
    <row r="197" spans="1:7" x14ac:dyDescent="0.2">
      <c r="A197" s="42" t="s">
        <v>102</v>
      </c>
      <c r="B197" s="99">
        <v>239971.5</v>
      </c>
      <c r="C197" s="99"/>
      <c r="D197" s="99"/>
      <c r="E197" s="99">
        <v>349717.59</v>
      </c>
      <c r="F197" s="71">
        <f>IFERROR(E197/B197*100,"-")</f>
        <v>145.73296828998446</v>
      </c>
      <c r="G197" s="70"/>
    </row>
    <row r="198" spans="1:7" x14ac:dyDescent="0.2">
      <c r="A198" s="42" t="s">
        <v>103</v>
      </c>
      <c r="B198" s="99">
        <v>2586581.7400000002</v>
      </c>
      <c r="C198" s="99"/>
      <c r="D198" s="99"/>
      <c r="E198" s="99">
        <v>2521632.42</v>
      </c>
      <c r="F198" s="71">
        <f>IFERROR(E198/B198*100,"-")</f>
        <v>97.488990237749064</v>
      </c>
      <c r="G198" s="70"/>
    </row>
    <row r="199" spans="1:7" x14ac:dyDescent="0.2">
      <c r="A199" s="42"/>
      <c r="B199" s="99"/>
      <c r="C199" s="99"/>
      <c r="D199" s="99"/>
      <c r="E199" s="99"/>
      <c r="F199" s="71"/>
      <c r="G199" s="70"/>
    </row>
    <row r="200" spans="1:7" x14ac:dyDescent="0.2">
      <c r="A200" s="38" t="s">
        <v>104</v>
      </c>
      <c r="B200" s="82">
        <f>B201+B205+B207</f>
        <v>1079995.2200000002</v>
      </c>
      <c r="C200" s="82">
        <v>2480037</v>
      </c>
      <c r="D200" s="82">
        <v>2491337</v>
      </c>
      <c r="E200" s="82">
        <f>E201+E205+E207</f>
        <v>1382894.21</v>
      </c>
      <c r="F200" s="70">
        <f t="shared" ref="F200:F209" si="61">IFERROR(E200/B200*100,"-")</f>
        <v>128.04632690874314</v>
      </c>
      <c r="G200" s="70">
        <f t="shared" si="45"/>
        <v>55.508115120515612</v>
      </c>
    </row>
    <row r="201" spans="1:7" x14ac:dyDescent="0.2">
      <c r="A201" s="41" t="s">
        <v>105</v>
      </c>
      <c r="B201" s="82">
        <f t="shared" ref="B201" si="62">SUM(B202:B204)</f>
        <v>1077420.6000000001</v>
      </c>
      <c r="C201" s="82"/>
      <c r="D201" s="82"/>
      <c r="E201" s="82">
        <f>SUM(E202:E204)</f>
        <v>1343001.8699999999</v>
      </c>
      <c r="F201" s="70">
        <f t="shared" si="61"/>
        <v>124.6497301054017</v>
      </c>
      <c r="G201" s="70"/>
    </row>
    <row r="202" spans="1:7" x14ac:dyDescent="0.2">
      <c r="A202" s="42" t="s">
        <v>106</v>
      </c>
      <c r="B202" s="99">
        <v>1039202.92</v>
      </c>
      <c r="C202" s="99"/>
      <c r="D202" s="99"/>
      <c r="E202" s="99">
        <v>1330369.48</v>
      </c>
      <c r="F202" s="71">
        <f t="shared" si="61"/>
        <v>128.0182584552399</v>
      </c>
      <c r="G202" s="70"/>
    </row>
    <row r="203" spans="1:7" x14ac:dyDescent="0.2">
      <c r="A203" s="42" t="s">
        <v>337</v>
      </c>
      <c r="B203" s="99">
        <v>7343.27</v>
      </c>
      <c r="C203" s="99"/>
      <c r="D203" s="99"/>
      <c r="E203" s="99">
        <v>12632.39</v>
      </c>
      <c r="F203" s="71">
        <f t="shared" si="61"/>
        <v>172.02676736658188</v>
      </c>
      <c r="G203" s="70"/>
    </row>
    <row r="204" spans="1:7" x14ac:dyDescent="0.2">
      <c r="A204" s="42" t="s">
        <v>179</v>
      </c>
      <c r="B204" s="99">
        <v>30874.41</v>
      </c>
      <c r="C204" s="99"/>
      <c r="D204" s="99"/>
      <c r="E204" s="99">
        <v>0</v>
      </c>
      <c r="F204" s="71">
        <f t="shared" si="61"/>
        <v>0</v>
      </c>
      <c r="G204" s="70"/>
    </row>
    <row r="205" spans="1:7" x14ac:dyDescent="0.2">
      <c r="A205" s="41" t="s">
        <v>107</v>
      </c>
      <c r="B205" s="82">
        <f t="shared" ref="B205" si="63">B206</f>
        <v>1400</v>
      </c>
      <c r="C205" s="82"/>
      <c r="D205" s="82"/>
      <c r="E205" s="82">
        <f>E206</f>
        <v>39500</v>
      </c>
      <c r="F205" s="70">
        <f t="shared" si="61"/>
        <v>2821.4285714285716</v>
      </c>
      <c r="G205" s="70"/>
    </row>
    <row r="206" spans="1:7" s="114" customFormat="1" x14ac:dyDescent="0.2">
      <c r="A206" s="42" t="s">
        <v>108</v>
      </c>
      <c r="B206" s="99">
        <v>1400</v>
      </c>
      <c r="C206" s="99"/>
      <c r="D206" s="99"/>
      <c r="E206" s="99">
        <v>39500</v>
      </c>
      <c r="F206" s="71">
        <f t="shared" si="61"/>
        <v>2821.4285714285716</v>
      </c>
      <c r="G206" s="70"/>
    </row>
    <row r="207" spans="1:7" x14ac:dyDescent="0.2">
      <c r="A207" s="41" t="s">
        <v>109</v>
      </c>
      <c r="B207" s="82">
        <f>B208+B209</f>
        <v>1174.6199999999999</v>
      </c>
      <c r="C207" s="82"/>
      <c r="D207" s="82"/>
      <c r="E207" s="82">
        <f t="shared" ref="E207" si="64">E208+E209</f>
        <v>392.34</v>
      </c>
      <c r="F207" s="70">
        <f t="shared" si="61"/>
        <v>33.401440465852787</v>
      </c>
      <c r="G207" s="70"/>
    </row>
    <row r="208" spans="1:7" x14ac:dyDescent="0.2">
      <c r="A208" s="42" t="s">
        <v>110</v>
      </c>
      <c r="B208" s="99">
        <v>784.62</v>
      </c>
      <c r="C208" s="99"/>
      <c r="D208" s="99"/>
      <c r="E208" s="99">
        <v>392.34</v>
      </c>
      <c r="F208" s="71">
        <f t="shared" si="61"/>
        <v>50.00382350692054</v>
      </c>
      <c r="G208" s="70"/>
    </row>
    <row r="209" spans="1:12" x14ac:dyDescent="0.2">
      <c r="A209" s="112" t="s">
        <v>342</v>
      </c>
      <c r="B209" s="111">
        <v>390</v>
      </c>
      <c r="C209" s="111"/>
      <c r="D209" s="111"/>
      <c r="E209" s="111">
        <v>0</v>
      </c>
      <c r="F209" s="113">
        <f t="shared" si="61"/>
        <v>0</v>
      </c>
      <c r="G209" s="169"/>
    </row>
    <row r="210" spans="1:12" x14ac:dyDescent="0.2">
      <c r="A210" s="41"/>
      <c r="B210" s="99"/>
      <c r="C210" s="99"/>
      <c r="D210" s="99"/>
      <c r="E210" s="99"/>
      <c r="F210" s="71"/>
      <c r="G210" s="70"/>
    </row>
    <row r="211" spans="1:12" x14ac:dyDescent="0.2">
      <c r="A211" s="41"/>
      <c r="B211" s="99"/>
      <c r="C211" s="99"/>
      <c r="D211" s="99"/>
      <c r="E211" s="99"/>
      <c r="F211" s="71"/>
      <c r="G211" s="70"/>
    </row>
    <row r="212" spans="1:12" x14ac:dyDescent="0.2">
      <c r="A212" s="34" t="s">
        <v>111</v>
      </c>
      <c r="B212" s="98">
        <f>B213+B221+B242</f>
        <v>4799991.21</v>
      </c>
      <c r="C212" s="98">
        <v>60521155</v>
      </c>
      <c r="D212" s="98">
        <v>60453655</v>
      </c>
      <c r="E212" s="98">
        <f>E213+E221+E242</f>
        <v>9643844.9100000001</v>
      </c>
      <c r="F212" s="68">
        <f t="shared" ref="F212:F219" si="65">IFERROR(E212/B212*100,"-")</f>
        <v>200.91380354840274</v>
      </c>
      <c r="G212" s="68">
        <f t="shared" si="45"/>
        <v>15.952459632093378</v>
      </c>
      <c r="I212" s="50"/>
      <c r="J212" s="50"/>
      <c r="K212" s="50"/>
      <c r="L212" s="50"/>
    </row>
    <row r="213" spans="1:12" x14ac:dyDescent="0.2">
      <c r="A213" s="38" t="s">
        <v>112</v>
      </c>
      <c r="B213" s="82">
        <f t="shared" ref="B213" si="66">B214+B216</f>
        <v>1898173.29</v>
      </c>
      <c r="C213" s="82">
        <v>1852857</v>
      </c>
      <c r="D213" s="82">
        <v>1905357</v>
      </c>
      <c r="E213" s="82">
        <f>E214+E216</f>
        <v>473024.83999999997</v>
      </c>
      <c r="F213" s="70">
        <f t="shared" si="65"/>
        <v>24.920002957158875</v>
      </c>
      <c r="G213" s="70">
        <f t="shared" si="45"/>
        <v>24.826047822009205</v>
      </c>
    </row>
    <row r="214" spans="1:12" x14ac:dyDescent="0.2">
      <c r="A214" s="41" t="s">
        <v>245</v>
      </c>
      <c r="B214" s="82">
        <f t="shared" ref="B214" si="67">B215</f>
        <v>0</v>
      </c>
      <c r="C214" s="82"/>
      <c r="D214" s="82"/>
      <c r="E214" s="82">
        <f>E215</f>
        <v>8750</v>
      </c>
      <c r="F214" s="70" t="str">
        <f t="shared" si="65"/>
        <v>-</v>
      </c>
      <c r="G214" s="70"/>
    </row>
    <row r="215" spans="1:12" x14ac:dyDescent="0.2">
      <c r="A215" s="42" t="s">
        <v>246</v>
      </c>
      <c r="B215" s="99">
        <v>0</v>
      </c>
      <c r="C215" s="99"/>
      <c r="D215" s="99"/>
      <c r="E215" s="99">
        <v>8750</v>
      </c>
      <c r="F215" s="71" t="str">
        <f t="shared" si="65"/>
        <v>-</v>
      </c>
      <c r="G215" s="70"/>
    </row>
    <row r="216" spans="1:12" x14ac:dyDescent="0.2">
      <c r="A216" s="41" t="s">
        <v>113</v>
      </c>
      <c r="B216" s="82">
        <f>SUM(B217:B219)</f>
        <v>1898173.29</v>
      </c>
      <c r="C216" s="82"/>
      <c r="D216" s="82"/>
      <c r="E216" s="82">
        <f>SUM(E217:E219)</f>
        <v>464274.83999999997</v>
      </c>
      <c r="F216" s="70">
        <f t="shared" si="65"/>
        <v>24.459033453157481</v>
      </c>
      <c r="G216" s="70"/>
    </row>
    <row r="217" spans="1:12" x14ac:dyDescent="0.2">
      <c r="A217" s="42" t="s">
        <v>114</v>
      </c>
      <c r="B217" s="99">
        <v>8991</v>
      </c>
      <c r="C217" s="99"/>
      <c r="D217" s="99"/>
      <c r="E217" s="99">
        <v>8587.49</v>
      </c>
      <c r="F217" s="71">
        <f t="shared" si="65"/>
        <v>95.512067623178737</v>
      </c>
      <c r="G217" s="70"/>
    </row>
    <row r="218" spans="1:12" x14ac:dyDescent="0.2">
      <c r="A218" s="42" t="s">
        <v>290</v>
      </c>
      <c r="B218" s="99">
        <v>1889182.29</v>
      </c>
      <c r="C218" s="99"/>
      <c r="D218" s="99"/>
      <c r="E218" s="99">
        <v>453687.35</v>
      </c>
      <c r="F218" s="71">
        <f t="shared" si="65"/>
        <v>24.015011807039542</v>
      </c>
      <c r="G218" s="70"/>
    </row>
    <row r="219" spans="1:12" x14ac:dyDescent="0.2">
      <c r="A219" s="42" t="s">
        <v>537</v>
      </c>
      <c r="B219" s="99">
        <v>0</v>
      </c>
      <c r="C219" s="99"/>
      <c r="D219" s="99"/>
      <c r="E219" s="99">
        <v>2000</v>
      </c>
      <c r="F219" s="71" t="str">
        <f t="shared" si="65"/>
        <v>-</v>
      </c>
      <c r="G219" s="70"/>
    </row>
    <row r="220" spans="1:12" ht="7.5" customHeight="1" x14ac:dyDescent="0.2">
      <c r="A220" s="42"/>
      <c r="B220" s="99"/>
      <c r="C220" s="99"/>
      <c r="D220" s="99"/>
      <c r="E220" s="99"/>
      <c r="F220" s="71"/>
      <c r="G220" s="70"/>
    </row>
    <row r="221" spans="1:12" x14ac:dyDescent="0.2">
      <c r="A221" s="38" t="s">
        <v>115</v>
      </c>
      <c r="B221" s="82">
        <f>B222+B225+B233+B235+B237+B239</f>
        <v>2185870.3899999997</v>
      </c>
      <c r="C221" s="82">
        <v>15900202</v>
      </c>
      <c r="D221" s="82">
        <v>15894202</v>
      </c>
      <c r="E221" s="82">
        <f>E222+E225+E233+E235+E237+E239</f>
        <v>2242462.65</v>
      </c>
      <c r="F221" s="70">
        <f t="shared" ref="F221:F240" si="68">IFERROR(E221/B221*100,"-")</f>
        <v>102.5890034587092</v>
      </c>
      <c r="G221" s="70">
        <f t="shared" si="45"/>
        <v>14.108683468349023</v>
      </c>
    </row>
    <row r="222" spans="1:12" x14ac:dyDescent="0.2">
      <c r="A222" s="41" t="s">
        <v>116</v>
      </c>
      <c r="B222" s="82">
        <f>SUM(B223:B224)</f>
        <v>626683.89</v>
      </c>
      <c r="C222" s="82"/>
      <c r="D222" s="82"/>
      <c r="E222" s="82">
        <f>SUM(E223:E224)</f>
        <v>839269.22</v>
      </c>
      <c r="F222" s="70">
        <f t="shared" si="68"/>
        <v>133.92225863664692</v>
      </c>
      <c r="G222" s="70"/>
    </row>
    <row r="223" spans="1:12" x14ac:dyDescent="0.2">
      <c r="A223" s="42" t="s">
        <v>117</v>
      </c>
      <c r="B223" s="99">
        <v>378076.43</v>
      </c>
      <c r="C223" s="99"/>
      <c r="D223" s="99"/>
      <c r="E223" s="99">
        <v>839269.22</v>
      </c>
      <c r="F223" s="71">
        <f t="shared" si="68"/>
        <v>221.98400995269657</v>
      </c>
      <c r="G223" s="70"/>
    </row>
    <row r="224" spans="1:12" x14ac:dyDescent="0.2">
      <c r="A224" s="42" t="s">
        <v>277</v>
      </c>
      <c r="B224" s="99">
        <v>248607.46</v>
      </c>
      <c r="C224" s="99"/>
      <c r="D224" s="99"/>
      <c r="E224" s="99">
        <v>0</v>
      </c>
      <c r="F224" s="71">
        <f t="shared" si="68"/>
        <v>0</v>
      </c>
      <c r="G224" s="70"/>
    </row>
    <row r="225" spans="1:7" x14ac:dyDescent="0.2">
      <c r="A225" s="41" t="s">
        <v>118</v>
      </c>
      <c r="B225" s="82">
        <f t="shared" ref="B225" si="69">SUM(B226:B232)</f>
        <v>1400655.5699999998</v>
      </c>
      <c r="C225" s="82"/>
      <c r="D225" s="82"/>
      <c r="E225" s="82">
        <f>SUM(E226:E232)</f>
        <v>1077824.3599999999</v>
      </c>
      <c r="F225" s="70">
        <f t="shared" si="68"/>
        <v>76.951420683673149</v>
      </c>
      <c r="G225" s="70"/>
    </row>
    <row r="226" spans="1:7" x14ac:dyDescent="0.2">
      <c r="A226" s="42" t="s">
        <v>119</v>
      </c>
      <c r="B226" s="99">
        <v>528650.81999999995</v>
      </c>
      <c r="C226" s="99"/>
      <c r="D226" s="99"/>
      <c r="E226" s="99">
        <v>423627.29</v>
      </c>
      <c r="F226" s="71">
        <f t="shared" si="68"/>
        <v>80.133667436664538</v>
      </c>
      <c r="G226" s="70"/>
    </row>
    <row r="227" spans="1:7" x14ac:dyDescent="0.2">
      <c r="A227" s="42" t="s">
        <v>120</v>
      </c>
      <c r="B227" s="99">
        <v>76553.119999999995</v>
      </c>
      <c r="C227" s="99"/>
      <c r="D227" s="99"/>
      <c r="E227" s="99">
        <v>44001.71</v>
      </c>
      <c r="F227" s="71">
        <f t="shared" si="68"/>
        <v>57.478663181853342</v>
      </c>
      <c r="G227" s="70"/>
    </row>
    <row r="228" spans="1:7" x14ac:dyDescent="0.2">
      <c r="A228" s="42" t="s">
        <v>121</v>
      </c>
      <c r="B228" s="99">
        <v>15432.97</v>
      </c>
      <c r="C228" s="99"/>
      <c r="D228" s="99"/>
      <c r="E228" s="99">
        <v>40028.050000000003</v>
      </c>
      <c r="F228" s="71">
        <f t="shared" si="68"/>
        <v>259.36712116980726</v>
      </c>
      <c r="G228" s="70"/>
    </row>
    <row r="229" spans="1:7" x14ac:dyDescent="0.2">
      <c r="A229" s="42" t="s">
        <v>122</v>
      </c>
      <c r="B229" s="99">
        <v>448999.97</v>
      </c>
      <c r="C229" s="99"/>
      <c r="D229" s="99"/>
      <c r="E229" s="99">
        <v>279118.07</v>
      </c>
      <c r="F229" s="71">
        <f t="shared" si="68"/>
        <v>62.164384999847556</v>
      </c>
      <c r="G229" s="70"/>
    </row>
    <row r="230" spans="1:7" x14ac:dyDescent="0.2">
      <c r="A230" s="42" t="s">
        <v>199</v>
      </c>
      <c r="B230" s="99">
        <v>499.2</v>
      </c>
      <c r="C230" s="99"/>
      <c r="D230" s="99"/>
      <c r="E230" s="99">
        <v>6512.63</v>
      </c>
      <c r="F230" s="71">
        <f t="shared" si="68"/>
        <v>1304.6133814102564</v>
      </c>
      <c r="G230" s="70"/>
    </row>
    <row r="231" spans="1:7" x14ac:dyDescent="0.2">
      <c r="A231" s="42" t="s">
        <v>200</v>
      </c>
      <c r="B231" s="99">
        <v>54809.53</v>
      </c>
      <c r="C231" s="99"/>
      <c r="D231" s="99"/>
      <c r="E231" s="99">
        <v>12934.01</v>
      </c>
      <c r="F231" s="71">
        <f t="shared" si="68"/>
        <v>23.598104198302742</v>
      </c>
      <c r="G231" s="70"/>
    </row>
    <row r="232" spans="1:7" x14ac:dyDescent="0.2">
      <c r="A232" s="42" t="s">
        <v>123</v>
      </c>
      <c r="B232" s="99">
        <v>275709.96000000002</v>
      </c>
      <c r="C232" s="99"/>
      <c r="D232" s="99"/>
      <c r="E232" s="99">
        <v>271602.59999999998</v>
      </c>
      <c r="F232" s="71">
        <f t="shared" si="68"/>
        <v>98.510260565124284</v>
      </c>
      <c r="G232" s="70"/>
    </row>
    <row r="233" spans="1:7" x14ac:dyDescent="0.2">
      <c r="A233" s="41" t="s">
        <v>124</v>
      </c>
      <c r="B233" s="82">
        <f t="shared" ref="B233" si="70">B234</f>
        <v>118535.42</v>
      </c>
      <c r="C233" s="82"/>
      <c r="D233" s="82"/>
      <c r="E233" s="82">
        <f>E234</f>
        <v>258124.69</v>
      </c>
      <c r="F233" s="70">
        <f t="shared" si="68"/>
        <v>217.76165301476976</v>
      </c>
      <c r="G233" s="70"/>
    </row>
    <row r="234" spans="1:7" x14ac:dyDescent="0.2">
      <c r="A234" s="42" t="s">
        <v>125</v>
      </c>
      <c r="B234" s="99">
        <v>118535.42</v>
      </c>
      <c r="C234" s="99"/>
      <c r="D234" s="99"/>
      <c r="E234" s="99">
        <v>258124.69</v>
      </c>
      <c r="F234" s="71">
        <f t="shared" si="68"/>
        <v>217.76165301476976</v>
      </c>
      <c r="G234" s="70"/>
    </row>
    <row r="235" spans="1:7" x14ac:dyDescent="0.2">
      <c r="A235" s="41" t="s">
        <v>126</v>
      </c>
      <c r="B235" s="82">
        <f>SUM(B236:B236)</f>
        <v>10933.26</v>
      </c>
      <c r="C235" s="82"/>
      <c r="D235" s="82"/>
      <c r="E235" s="82">
        <f>SUM(E236:E236)</f>
        <v>9067.8799999999992</v>
      </c>
      <c r="F235" s="70">
        <f t="shared" si="68"/>
        <v>82.938483123972162</v>
      </c>
      <c r="G235" s="70"/>
    </row>
    <row r="236" spans="1:7" x14ac:dyDescent="0.2">
      <c r="A236" s="42" t="s">
        <v>127</v>
      </c>
      <c r="B236" s="99">
        <v>10933.26</v>
      </c>
      <c r="C236" s="99"/>
      <c r="D236" s="99"/>
      <c r="E236" s="99">
        <v>9067.8799999999992</v>
      </c>
      <c r="F236" s="71">
        <f t="shared" si="68"/>
        <v>82.938483123972162</v>
      </c>
      <c r="G236" s="70"/>
    </row>
    <row r="237" spans="1:7" s="52" customFormat="1" x14ac:dyDescent="0.2">
      <c r="A237" s="41" t="s">
        <v>338</v>
      </c>
      <c r="B237" s="82">
        <f>SUM(B238:B238)</f>
        <v>959</v>
      </c>
      <c r="C237" s="82"/>
      <c r="D237" s="82"/>
      <c r="E237" s="82">
        <f>SUM(E238:E238)</f>
        <v>1951.77</v>
      </c>
      <c r="F237" s="70">
        <f t="shared" si="68"/>
        <v>203.52137643378518</v>
      </c>
      <c r="G237" s="70"/>
    </row>
    <row r="238" spans="1:7" x14ac:dyDescent="0.2">
      <c r="A238" s="42" t="s">
        <v>341</v>
      </c>
      <c r="B238" s="99">
        <v>959</v>
      </c>
      <c r="C238" s="99"/>
      <c r="D238" s="99"/>
      <c r="E238" s="99">
        <v>1951.77</v>
      </c>
      <c r="F238" s="70">
        <f t="shared" si="68"/>
        <v>203.52137643378518</v>
      </c>
      <c r="G238" s="71"/>
    </row>
    <row r="239" spans="1:7" x14ac:dyDescent="0.2">
      <c r="A239" s="41" t="s">
        <v>128</v>
      </c>
      <c r="B239" s="82">
        <f>B240</f>
        <v>28103.25</v>
      </c>
      <c r="C239" s="82"/>
      <c r="D239" s="82"/>
      <c r="E239" s="82">
        <f>E240</f>
        <v>56224.73</v>
      </c>
      <c r="F239" s="70">
        <f t="shared" si="68"/>
        <v>200.06486794231986</v>
      </c>
      <c r="G239" s="70"/>
    </row>
    <row r="240" spans="1:7" x14ac:dyDescent="0.2">
      <c r="A240" s="42" t="s">
        <v>129</v>
      </c>
      <c r="B240" s="99">
        <v>28103.25</v>
      </c>
      <c r="C240" s="99"/>
      <c r="D240" s="99"/>
      <c r="E240" s="99">
        <v>56224.73</v>
      </c>
      <c r="F240" s="71">
        <f t="shared" si="68"/>
        <v>200.06486794231986</v>
      </c>
      <c r="G240" s="70"/>
    </row>
    <row r="241" spans="1:12" x14ac:dyDescent="0.2">
      <c r="A241" s="42"/>
      <c r="B241" s="99"/>
      <c r="C241" s="99"/>
      <c r="D241" s="99"/>
      <c r="E241" s="99"/>
      <c r="F241" s="71"/>
      <c r="G241" s="70"/>
    </row>
    <row r="242" spans="1:12" x14ac:dyDescent="0.2">
      <c r="A242" s="38" t="s">
        <v>130</v>
      </c>
      <c r="B242" s="82">
        <f>B243+B245</f>
        <v>715947.53</v>
      </c>
      <c r="C242" s="82">
        <v>42768096</v>
      </c>
      <c r="D242" s="82">
        <v>42654096</v>
      </c>
      <c r="E242" s="82">
        <f>E243+E245</f>
        <v>6928357.4199999999</v>
      </c>
      <c r="F242" s="70">
        <f>IFERROR(E242/B242*100,"-")</f>
        <v>967.71860083098545</v>
      </c>
      <c r="G242" s="70">
        <f t="shared" ref="G242:G248" si="71">IFERROR(E242/D242*100,"-")</f>
        <v>16.243123333337085</v>
      </c>
    </row>
    <row r="243" spans="1:12" x14ac:dyDescent="0.2">
      <c r="A243" s="41" t="s">
        <v>131</v>
      </c>
      <c r="B243" s="82">
        <f t="shared" ref="B243" si="72">B244</f>
        <v>715947.53</v>
      </c>
      <c r="C243" s="82"/>
      <c r="D243" s="82"/>
      <c r="E243" s="82">
        <f>E244</f>
        <v>6921209.9199999999</v>
      </c>
      <c r="F243" s="70">
        <f>IFERROR(E243/B243*100,"-")</f>
        <v>966.72027348149379</v>
      </c>
      <c r="G243" s="70"/>
    </row>
    <row r="244" spans="1:12" x14ac:dyDescent="0.2">
      <c r="A244" s="42" t="s">
        <v>132</v>
      </c>
      <c r="B244" s="99">
        <v>715947.53</v>
      </c>
      <c r="C244" s="99"/>
      <c r="D244" s="99"/>
      <c r="E244" s="99">
        <v>6921209.9199999999</v>
      </c>
      <c r="F244" s="71">
        <f>IFERROR(E244/B244*100,"-")</f>
        <v>966.72027348149379</v>
      </c>
      <c r="G244" s="70"/>
    </row>
    <row r="245" spans="1:12" x14ac:dyDescent="0.2">
      <c r="A245" s="41" t="s">
        <v>133</v>
      </c>
      <c r="B245" s="82">
        <f t="shared" ref="B245" si="73">B246</f>
        <v>0</v>
      </c>
      <c r="C245" s="82"/>
      <c r="D245" s="82"/>
      <c r="E245" s="82">
        <f>E246</f>
        <v>7147.5</v>
      </c>
      <c r="F245" s="70" t="str">
        <f>IFERROR(E245/B245*100,"-")</f>
        <v>-</v>
      </c>
      <c r="G245" s="70"/>
    </row>
    <row r="246" spans="1:12" x14ac:dyDescent="0.2">
      <c r="A246" s="42" t="s">
        <v>134</v>
      </c>
      <c r="B246" s="99">
        <v>0</v>
      </c>
      <c r="C246" s="99"/>
      <c r="D246" s="99"/>
      <c r="E246" s="99">
        <v>7147.5</v>
      </c>
      <c r="F246" s="71" t="str">
        <f>IFERROR(E246/B246*100,"-")</f>
        <v>-</v>
      </c>
      <c r="G246" s="70"/>
    </row>
    <row r="247" spans="1:12" x14ac:dyDescent="0.2">
      <c r="A247" s="42"/>
      <c r="B247" s="99"/>
      <c r="C247" s="99"/>
      <c r="D247" s="99"/>
      <c r="E247" s="99"/>
      <c r="F247" s="71"/>
      <c r="G247" s="70"/>
    </row>
    <row r="248" spans="1:12" ht="17.25" customHeight="1" x14ac:dyDescent="0.2">
      <c r="A248" s="47" t="s">
        <v>135</v>
      </c>
      <c r="B248" s="100">
        <f>B111+B212</f>
        <v>85346569.889999986</v>
      </c>
      <c r="C248" s="100">
        <v>254448979</v>
      </c>
      <c r="D248" s="100">
        <v>254448979</v>
      </c>
      <c r="E248" s="100">
        <f>E111+E212</f>
        <v>107077593.06999998</v>
      </c>
      <c r="F248" s="72">
        <f>IFERROR(E248/B248*100,"-")</f>
        <v>125.46209321359756</v>
      </c>
      <c r="G248" s="72">
        <f t="shared" si="71"/>
        <v>42.082146877075886</v>
      </c>
      <c r="I248" s="50"/>
      <c r="J248" s="50"/>
      <c r="K248" s="50"/>
      <c r="L248" s="50"/>
    </row>
    <row r="249" spans="1:12" s="52" customFormat="1" x14ac:dyDescent="0.2">
      <c r="A249" s="26"/>
      <c r="B249" s="26"/>
      <c r="C249" s="26"/>
      <c r="D249" s="26"/>
      <c r="E249" s="26"/>
      <c r="F249" s="53"/>
      <c r="G249" s="171"/>
    </row>
  </sheetData>
  <mergeCells count="3">
    <mergeCell ref="A1:G1"/>
    <mergeCell ref="A3:G3"/>
    <mergeCell ref="A7:G7"/>
  </mergeCells>
  <phoneticPr fontId="49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85" firstPageNumber="2" orientation="landscape" useFirstPageNumber="1" r:id="rId1"/>
  <headerFooter>
    <oddFooter>&amp;C&amp;P</oddFooter>
  </headerFooter>
  <rowBreaks count="1" manualBreakCount="1">
    <brk id="8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L49"/>
  <sheetViews>
    <sheetView showGridLines="0" view="pageBreakPreview" zoomScaleNormal="70" zoomScaleSheetLayoutView="100" workbookViewId="0">
      <pane xSplit="1" ySplit="5" topLeftCell="B18" activePane="bottomRight" state="frozen"/>
      <selection activeCell="K2694" sqref="K2694"/>
      <selection pane="topRight" activeCell="K2694" sqref="K2694"/>
      <selection pane="bottomLeft" activeCell="K2694" sqref="K2694"/>
      <selection pane="bottomRight" activeCell="K2694" sqref="K2694"/>
    </sheetView>
  </sheetViews>
  <sheetFormatPr defaultColWidth="9.140625" defaultRowHeight="12.75" x14ac:dyDescent="0.2"/>
  <cols>
    <col min="1" max="1" width="79.5703125" style="26" customWidth="1"/>
    <col min="2" max="2" width="18.42578125" style="26" customWidth="1"/>
    <col min="3" max="4" width="14.7109375" style="26" customWidth="1"/>
    <col min="5" max="5" width="18.42578125" style="26" customWidth="1"/>
    <col min="6" max="7" width="8.28515625" style="26" customWidth="1"/>
    <col min="8" max="16384" width="9.140625" style="26"/>
  </cols>
  <sheetData>
    <row r="2" spans="1:7" s="55" customFormat="1" ht="15.75" x14ac:dyDescent="0.25">
      <c r="A2" s="193" t="s">
        <v>303</v>
      </c>
      <c r="B2" s="193"/>
      <c r="C2" s="193"/>
      <c r="D2" s="193"/>
      <c r="E2" s="193"/>
      <c r="F2" s="193"/>
      <c r="G2" s="193"/>
    </row>
    <row r="3" spans="1:7" x14ac:dyDescent="0.2">
      <c r="A3" s="29"/>
      <c r="B3" s="29"/>
      <c r="C3" s="29"/>
      <c r="D3" s="29"/>
      <c r="E3" s="29"/>
      <c r="F3" s="29"/>
      <c r="G3" s="29"/>
    </row>
    <row r="4" spans="1:7" ht="42.75" customHeight="1" x14ac:dyDescent="0.2">
      <c r="A4" s="31" t="s">
        <v>153</v>
      </c>
      <c r="B4" s="14" t="str">
        <f>Sažetak!B12</f>
        <v>Ostvarenje / izvršenje 
01.01.-30.06.2024.</v>
      </c>
      <c r="C4" s="14" t="str">
        <f>Sažetak!C12</f>
        <v>Izvorni plan
2025.</v>
      </c>
      <c r="D4" s="14" t="str">
        <f>Sažetak!D12</f>
        <v>Tekući plan 
2025.</v>
      </c>
      <c r="E4" s="14" t="str">
        <f>Sažetak!E12</f>
        <v>Ostvarenje / izvršenje 
01.01.-30.06.2025.</v>
      </c>
      <c r="F4" s="15" t="s">
        <v>240</v>
      </c>
      <c r="G4" s="15" t="s">
        <v>241</v>
      </c>
    </row>
    <row r="5" spans="1:7" s="33" customFormat="1" ht="11.25" x14ac:dyDescent="0.2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 t="s">
        <v>150</v>
      </c>
      <c r="G5" s="32" t="s">
        <v>151</v>
      </c>
    </row>
    <row r="6" spans="1:7" x14ac:dyDescent="0.2">
      <c r="A6" s="34" t="s">
        <v>154</v>
      </c>
      <c r="B6" s="34"/>
      <c r="C6" s="34"/>
      <c r="D6" s="34"/>
      <c r="E6" s="34"/>
      <c r="F6" s="34"/>
      <c r="G6" s="34"/>
    </row>
    <row r="7" spans="1:7" x14ac:dyDescent="0.2">
      <c r="A7" s="41" t="s">
        <v>201</v>
      </c>
      <c r="B7" s="39">
        <f t="shared" ref="B7" si="0">B8</f>
        <v>13689856.83</v>
      </c>
      <c r="C7" s="39">
        <v>27874970</v>
      </c>
      <c r="D7" s="39">
        <v>27874970</v>
      </c>
      <c r="E7" s="39">
        <v>14579097.43</v>
      </c>
      <c r="F7" s="40">
        <f t="shared" ref="F7:F22" si="1">IFERROR(E7/B7*100,"-")</f>
        <v>106.49561650675057</v>
      </c>
      <c r="G7" s="40">
        <f t="shared" ref="G7:G22" si="2">IFERROR(E7/D7*100,"-")</f>
        <v>52.301751105023605</v>
      </c>
    </row>
    <row r="8" spans="1:7" x14ac:dyDescent="0.2">
      <c r="A8" s="42" t="s">
        <v>190</v>
      </c>
      <c r="B8" s="43">
        <v>13689856.83</v>
      </c>
      <c r="C8" s="43">
        <v>27874970</v>
      </c>
      <c r="D8" s="43">
        <v>27874970</v>
      </c>
      <c r="E8" s="43">
        <v>14579097.43</v>
      </c>
      <c r="F8" s="45">
        <f t="shared" si="1"/>
        <v>106.49561650675057</v>
      </c>
      <c r="G8" s="45">
        <f t="shared" si="2"/>
        <v>52.301751105023605</v>
      </c>
    </row>
    <row r="9" spans="1:7" x14ac:dyDescent="0.2">
      <c r="A9" s="41" t="s">
        <v>202</v>
      </c>
      <c r="B9" s="39">
        <f t="shared" ref="B9" si="3">B10</f>
        <v>5351740.95</v>
      </c>
      <c r="C9" s="39">
        <v>15490940</v>
      </c>
      <c r="D9" s="39">
        <v>15490940</v>
      </c>
      <c r="E9" s="39">
        <v>4209633.87</v>
      </c>
      <c r="F9" s="40">
        <f t="shared" si="1"/>
        <v>78.659148664510752</v>
      </c>
      <c r="G9" s="40">
        <f t="shared" si="2"/>
        <v>27.1748123096468</v>
      </c>
    </row>
    <row r="10" spans="1:7" x14ac:dyDescent="0.2">
      <c r="A10" s="42" t="s">
        <v>197</v>
      </c>
      <c r="B10" s="43">
        <v>5351740.95</v>
      </c>
      <c r="C10" s="43">
        <v>15490940</v>
      </c>
      <c r="D10" s="43">
        <v>15490940</v>
      </c>
      <c r="E10" s="43">
        <v>4209633.87</v>
      </c>
      <c r="F10" s="45">
        <f t="shared" si="1"/>
        <v>78.659148664510752</v>
      </c>
      <c r="G10" s="45">
        <f t="shared" si="2"/>
        <v>27.1748123096468</v>
      </c>
    </row>
    <row r="11" spans="1:7" x14ac:dyDescent="0.2">
      <c r="A11" s="41" t="s">
        <v>203</v>
      </c>
      <c r="B11" s="39">
        <f t="shared" ref="B11" si="4">SUM(B12:B13)</f>
        <v>23912648.73</v>
      </c>
      <c r="C11" s="39">
        <v>56145754</v>
      </c>
      <c r="D11" s="39">
        <v>56145754</v>
      </c>
      <c r="E11" s="39">
        <v>26919258.800000001</v>
      </c>
      <c r="F11" s="40">
        <f t="shared" si="1"/>
        <v>112.57330421212606</v>
      </c>
      <c r="G11" s="40">
        <f t="shared" si="2"/>
        <v>47.945315330523478</v>
      </c>
    </row>
    <row r="12" spans="1:7" x14ac:dyDescent="0.2">
      <c r="A12" s="42" t="s">
        <v>193</v>
      </c>
      <c r="B12" s="43">
        <v>18385574.41</v>
      </c>
      <c r="C12" s="43">
        <v>44773068</v>
      </c>
      <c r="D12" s="43">
        <v>44773068</v>
      </c>
      <c r="E12" s="43">
        <v>20562580.079999998</v>
      </c>
      <c r="F12" s="45">
        <f t="shared" si="1"/>
        <v>111.84083576315089</v>
      </c>
      <c r="G12" s="45">
        <f t="shared" si="2"/>
        <v>45.926225292401227</v>
      </c>
    </row>
    <row r="13" spans="1:7" x14ac:dyDescent="0.2">
      <c r="A13" s="42" t="s">
        <v>196</v>
      </c>
      <c r="B13" s="43">
        <v>5527074.3200000003</v>
      </c>
      <c r="C13" s="43">
        <v>11372686</v>
      </c>
      <c r="D13" s="43">
        <v>11372686</v>
      </c>
      <c r="E13" s="43">
        <v>6356678.7199999997</v>
      </c>
      <c r="F13" s="45">
        <f t="shared" si="1"/>
        <v>115.00982892518803</v>
      </c>
      <c r="G13" s="45">
        <f t="shared" si="2"/>
        <v>55.89426033568499</v>
      </c>
    </row>
    <row r="14" spans="1:7" x14ac:dyDescent="0.2">
      <c r="A14" s="41" t="s">
        <v>204</v>
      </c>
      <c r="B14" s="39">
        <f t="shared" ref="B14" si="5">SUM(B15:B16)</f>
        <v>47460621.049999997</v>
      </c>
      <c r="C14" s="39">
        <v>139682455</v>
      </c>
      <c r="D14" s="39">
        <v>139682455</v>
      </c>
      <c r="E14" s="39">
        <v>51662568.899999999</v>
      </c>
      <c r="F14" s="40">
        <f t="shared" si="1"/>
        <v>108.85354585978391</v>
      </c>
      <c r="G14" s="40">
        <f t="shared" si="2"/>
        <v>36.985725157823147</v>
      </c>
    </row>
    <row r="15" spans="1:7" x14ac:dyDescent="0.2">
      <c r="A15" s="42" t="s">
        <v>194</v>
      </c>
      <c r="B15" s="43">
        <v>5167092.97</v>
      </c>
      <c r="C15" s="43">
        <v>40934102</v>
      </c>
      <c r="D15" s="43">
        <v>40934102</v>
      </c>
      <c r="E15" s="43">
        <v>4268828.51</v>
      </c>
      <c r="F15" s="45">
        <f t="shared" si="1"/>
        <v>82.615670644687469</v>
      </c>
      <c r="G15" s="45">
        <f t="shared" si="2"/>
        <v>10.428538312627451</v>
      </c>
    </row>
    <row r="16" spans="1:7" x14ac:dyDescent="0.2">
      <c r="A16" s="42" t="s">
        <v>195</v>
      </c>
      <c r="B16" s="43">
        <v>42293528.079999998</v>
      </c>
      <c r="C16" s="43">
        <v>98748353</v>
      </c>
      <c r="D16" s="43">
        <v>98748353</v>
      </c>
      <c r="E16" s="43">
        <v>47393740.390000001</v>
      </c>
      <c r="F16" s="45">
        <f t="shared" si="1"/>
        <v>112.05908454918384</v>
      </c>
      <c r="G16" s="45">
        <f t="shared" si="2"/>
        <v>47.994461629147374</v>
      </c>
    </row>
    <row r="17" spans="1:12" x14ac:dyDescent="0.2">
      <c r="A17" s="41" t="s">
        <v>248</v>
      </c>
      <c r="B17" s="39">
        <f t="shared" ref="B17" si="6">B18+B19</f>
        <v>117024.91</v>
      </c>
      <c r="C17" s="39">
        <v>147589</v>
      </c>
      <c r="D17" s="39">
        <v>147589</v>
      </c>
      <c r="E17" s="39">
        <v>69622.009999999995</v>
      </c>
      <c r="F17" s="40">
        <f t="shared" si="1"/>
        <v>59.493324968162753</v>
      </c>
      <c r="G17" s="40">
        <f t="shared" si="2"/>
        <v>47.172899064293404</v>
      </c>
    </row>
    <row r="18" spans="1:12" x14ac:dyDescent="0.2">
      <c r="A18" s="42" t="s">
        <v>247</v>
      </c>
      <c r="B18" s="43">
        <v>115654.91</v>
      </c>
      <c r="C18" s="43">
        <v>147589</v>
      </c>
      <c r="D18" s="43">
        <v>147589</v>
      </c>
      <c r="E18" s="43">
        <v>69622.009999999995</v>
      </c>
      <c r="F18" s="45">
        <f t="shared" si="1"/>
        <v>60.198058171503476</v>
      </c>
      <c r="G18" s="45">
        <f t="shared" si="2"/>
        <v>47.172899064293404</v>
      </c>
    </row>
    <row r="19" spans="1:12" x14ac:dyDescent="0.2">
      <c r="A19" s="42" t="s">
        <v>339</v>
      </c>
      <c r="B19" s="43">
        <v>1370</v>
      </c>
      <c r="C19" s="43">
        <v>0</v>
      </c>
      <c r="D19" s="43">
        <v>0</v>
      </c>
      <c r="E19" s="43">
        <v>0</v>
      </c>
      <c r="F19" s="45">
        <f t="shared" si="1"/>
        <v>0</v>
      </c>
      <c r="G19" s="45" t="str">
        <f t="shared" si="2"/>
        <v>-</v>
      </c>
    </row>
    <row r="20" spans="1:12" x14ac:dyDescent="0.2">
      <c r="A20" s="41" t="s">
        <v>300</v>
      </c>
      <c r="B20" s="39">
        <f t="shared" ref="B20" si="7">SUM(B21:B22)</f>
        <v>98164.180000000008</v>
      </c>
      <c r="C20" s="39">
        <v>77040</v>
      </c>
      <c r="D20" s="39">
        <v>77040</v>
      </c>
      <c r="E20" s="39">
        <v>101591.25</v>
      </c>
      <c r="F20" s="40">
        <f t="shared" si="1"/>
        <v>103.49116143994684</v>
      </c>
      <c r="G20" s="40">
        <f t="shared" si="2"/>
        <v>131.86818535825543</v>
      </c>
    </row>
    <row r="21" spans="1:12" x14ac:dyDescent="0.2">
      <c r="A21" s="42" t="s">
        <v>191</v>
      </c>
      <c r="B21" s="43">
        <v>97500.57</v>
      </c>
      <c r="C21" s="43">
        <v>77040</v>
      </c>
      <c r="D21" s="43">
        <v>77040</v>
      </c>
      <c r="E21" s="43">
        <v>99877.64</v>
      </c>
      <c r="F21" s="45">
        <f t="shared" si="1"/>
        <v>102.43800625986084</v>
      </c>
      <c r="G21" s="45">
        <f t="shared" si="2"/>
        <v>129.64387331256489</v>
      </c>
    </row>
    <row r="22" spans="1:12" x14ac:dyDescent="0.2">
      <c r="A22" s="42" t="s">
        <v>205</v>
      </c>
      <c r="B22" s="43">
        <v>663.61</v>
      </c>
      <c r="C22" s="43">
        <v>0</v>
      </c>
      <c r="D22" s="43">
        <v>0</v>
      </c>
      <c r="E22" s="43">
        <v>1713.61</v>
      </c>
      <c r="F22" s="45">
        <f t="shared" si="1"/>
        <v>258.22546375129969</v>
      </c>
      <c r="G22" s="45" t="str">
        <f t="shared" si="2"/>
        <v>-</v>
      </c>
    </row>
    <row r="23" spans="1:12" x14ac:dyDescent="0.2">
      <c r="A23" s="42"/>
      <c r="B23" s="43"/>
      <c r="C23" s="43"/>
      <c r="D23" s="43"/>
      <c r="E23" s="43"/>
      <c r="F23" s="45"/>
      <c r="G23" s="46"/>
    </row>
    <row r="24" spans="1:12" x14ac:dyDescent="0.2">
      <c r="A24" s="47" t="s">
        <v>41</v>
      </c>
      <c r="B24" s="48">
        <f t="shared" ref="B24:D24" si="8">B7+B9+B11+B14+B17+B20</f>
        <v>90630056.650000006</v>
      </c>
      <c r="C24" s="48">
        <f t="shared" si="8"/>
        <v>239418748</v>
      </c>
      <c r="D24" s="48">
        <f t="shared" si="8"/>
        <v>239418748</v>
      </c>
      <c r="E24" s="48">
        <f t="shared" ref="E24" si="9">E7+E9+E11+E14+E17+E20</f>
        <v>97541772.260000005</v>
      </c>
      <c r="F24" s="49">
        <f>IFERROR(E24/B24*100,"-")</f>
        <v>107.62629514476862</v>
      </c>
      <c r="G24" s="49">
        <f>IFERROR(E24/D24*100,"-")</f>
        <v>40.741075239437805</v>
      </c>
      <c r="I24" s="50"/>
      <c r="J24" s="50"/>
      <c r="K24" s="50"/>
      <c r="L24" s="50"/>
    </row>
    <row r="25" spans="1:12" s="52" customFormat="1" x14ac:dyDescent="0.2">
      <c r="B25" s="37"/>
      <c r="C25" s="37"/>
      <c r="D25" s="37"/>
      <c r="E25" s="37"/>
      <c r="F25" s="57"/>
      <c r="G25" s="57"/>
    </row>
    <row r="26" spans="1:12" x14ac:dyDescent="0.2">
      <c r="B26" s="50"/>
      <c r="C26" s="50"/>
      <c r="D26" s="50"/>
      <c r="E26" s="50"/>
      <c r="F26" s="58"/>
      <c r="G26" s="58"/>
    </row>
    <row r="27" spans="1:12" x14ac:dyDescent="0.2">
      <c r="A27" s="34" t="s">
        <v>155</v>
      </c>
      <c r="B27" s="59"/>
      <c r="C27" s="59"/>
      <c r="D27" s="59"/>
      <c r="E27" s="59"/>
      <c r="F27" s="60"/>
      <c r="G27" s="60"/>
    </row>
    <row r="28" spans="1:12" x14ac:dyDescent="0.2">
      <c r="A28" s="41" t="s">
        <v>201</v>
      </c>
      <c r="B28" s="39">
        <f t="shared" ref="B28" si="10">B29</f>
        <v>9591191.8300000001</v>
      </c>
      <c r="C28" s="39">
        <v>33411873</v>
      </c>
      <c r="D28" s="39">
        <v>33411873</v>
      </c>
      <c r="E28" s="39">
        <v>13116013.060000001</v>
      </c>
      <c r="F28" s="40">
        <f t="shared" ref="F28:F45" si="11">IFERROR(E28/B28*100,"-")</f>
        <v>136.75060714534786</v>
      </c>
      <c r="G28" s="40">
        <f t="shared" ref="G28:G47" si="12">IFERROR(E28/D28*100,"-")</f>
        <v>39.255545655881072</v>
      </c>
    </row>
    <row r="29" spans="1:12" x14ac:dyDescent="0.2">
      <c r="A29" s="42" t="s">
        <v>190</v>
      </c>
      <c r="B29" s="43">
        <v>9591191.8300000001</v>
      </c>
      <c r="C29" s="43">
        <v>33411873</v>
      </c>
      <c r="D29" s="43">
        <v>33411873</v>
      </c>
      <c r="E29" s="43">
        <v>13116013.060000001</v>
      </c>
      <c r="F29" s="45">
        <f t="shared" si="11"/>
        <v>136.75060714534786</v>
      </c>
      <c r="G29" s="45">
        <f t="shared" si="12"/>
        <v>39.255545655881072</v>
      </c>
    </row>
    <row r="30" spans="1:12" x14ac:dyDescent="0.2">
      <c r="A30" s="41" t="s">
        <v>202</v>
      </c>
      <c r="B30" s="39">
        <f t="shared" ref="B30" si="13">B31</f>
        <v>5018827.2699999996</v>
      </c>
      <c r="C30" s="39">
        <v>17287972</v>
      </c>
      <c r="D30" s="39">
        <v>17287972</v>
      </c>
      <c r="E30" s="39">
        <v>3893603.89</v>
      </c>
      <c r="F30" s="40">
        <f t="shared" si="11"/>
        <v>77.579954051696234</v>
      </c>
      <c r="G30" s="40">
        <f t="shared" si="12"/>
        <v>22.522039542868303</v>
      </c>
    </row>
    <row r="31" spans="1:12" ht="15" x14ac:dyDescent="0.25">
      <c r="A31" s="42" t="s">
        <v>197</v>
      </c>
      <c r="B31" s="172">
        <v>5018827.2699999996</v>
      </c>
      <c r="C31" s="43">
        <v>17287972</v>
      </c>
      <c r="D31" s="43">
        <v>17287972</v>
      </c>
      <c r="E31" s="172">
        <v>3893603.89</v>
      </c>
      <c r="F31" s="45">
        <f t="shared" si="11"/>
        <v>77.579954051696234</v>
      </c>
      <c r="G31" s="45">
        <f t="shared" si="12"/>
        <v>22.522039542868303</v>
      </c>
    </row>
    <row r="32" spans="1:12" x14ac:dyDescent="0.2">
      <c r="A32" s="41" t="s">
        <v>203</v>
      </c>
      <c r="B32" s="39">
        <f t="shared" ref="B32" si="14">SUM(B33:B34)</f>
        <v>23927336.420000002</v>
      </c>
      <c r="C32" s="39">
        <v>56283215</v>
      </c>
      <c r="D32" s="39">
        <v>56283215</v>
      </c>
      <c r="E32" s="39">
        <v>28319327.100000001</v>
      </c>
      <c r="F32" s="40">
        <f t="shared" si="11"/>
        <v>118.35553528778445</v>
      </c>
      <c r="G32" s="40">
        <f t="shared" si="12"/>
        <v>50.31575950307743</v>
      </c>
    </row>
    <row r="33" spans="1:12" x14ac:dyDescent="0.2">
      <c r="A33" s="42" t="s">
        <v>193</v>
      </c>
      <c r="B33" s="43">
        <v>19253334.32</v>
      </c>
      <c r="C33" s="43">
        <v>45428820</v>
      </c>
      <c r="D33" s="43">
        <v>45428820</v>
      </c>
      <c r="E33" s="43">
        <v>22053319.219999999</v>
      </c>
      <c r="F33" s="45">
        <f t="shared" si="11"/>
        <v>114.54285711483972</v>
      </c>
      <c r="G33" s="45">
        <f t="shared" si="12"/>
        <v>48.544776685813105</v>
      </c>
    </row>
    <row r="34" spans="1:12" x14ac:dyDescent="0.2">
      <c r="A34" s="42" t="s">
        <v>196</v>
      </c>
      <c r="B34" s="43">
        <v>4674002.0999999996</v>
      </c>
      <c r="C34" s="43">
        <v>10854395</v>
      </c>
      <c r="D34" s="43">
        <v>10854395</v>
      </c>
      <c r="E34" s="43">
        <v>6266007.8799999999</v>
      </c>
      <c r="F34" s="45">
        <f t="shared" si="11"/>
        <v>134.06087001972037</v>
      </c>
      <c r="G34" s="45">
        <f t="shared" si="12"/>
        <v>57.727840934478614</v>
      </c>
    </row>
    <row r="35" spans="1:12" x14ac:dyDescent="0.2">
      <c r="A35" s="41" t="s">
        <v>204</v>
      </c>
      <c r="B35" s="39">
        <f t="shared" ref="B35" si="15">SUM(B36:B37)</f>
        <v>46126396.75</v>
      </c>
      <c r="C35" s="39">
        <v>139673151</v>
      </c>
      <c r="D35" s="39">
        <v>139673151</v>
      </c>
      <c r="E35" s="39">
        <v>61611227.409999996</v>
      </c>
      <c r="F35" s="40">
        <f t="shared" si="11"/>
        <v>133.57043201082035</v>
      </c>
      <c r="G35" s="40">
        <f t="shared" si="12"/>
        <v>44.111002700869825</v>
      </c>
    </row>
    <row r="36" spans="1:12" x14ac:dyDescent="0.2">
      <c r="A36" s="42" t="s">
        <v>194</v>
      </c>
      <c r="B36" s="43">
        <v>1865565.84</v>
      </c>
      <c r="C36" s="43">
        <v>41233296</v>
      </c>
      <c r="D36" s="43">
        <v>41233296</v>
      </c>
      <c r="E36" s="43">
        <v>7310742.6299999999</v>
      </c>
      <c r="F36" s="45">
        <f t="shared" si="11"/>
        <v>391.87802827693281</v>
      </c>
      <c r="G36" s="45">
        <f t="shared" si="12"/>
        <v>17.73019219710207</v>
      </c>
    </row>
    <row r="37" spans="1:12" x14ac:dyDescent="0.2">
      <c r="A37" s="42" t="s">
        <v>195</v>
      </c>
      <c r="B37" s="43">
        <v>44260830.909999996</v>
      </c>
      <c r="C37" s="43">
        <v>98439855</v>
      </c>
      <c r="D37" s="43">
        <v>98439855</v>
      </c>
      <c r="E37" s="43">
        <v>54300484.780000001</v>
      </c>
      <c r="F37" s="45">
        <f t="shared" si="11"/>
        <v>122.68293130423746</v>
      </c>
      <c r="G37" s="45">
        <f t="shared" si="12"/>
        <v>55.16107757371239</v>
      </c>
    </row>
    <row r="38" spans="1:12" x14ac:dyDescent="0.2">
      <c r="A38" s="41" t="s">
        <v>248</v>
      </c>
      <c r="B38" s="39">
        <f t="shared" ref="B38" si="16">B39+B40</f>
        <v>95567.28</v>
      </c>
      <c r="C38" s="39">
        <v>147998</v>
      </c>
      <c r="D38" s="39">
        <v>147998</v>
      </c>
      <c r="E38" s="39">
        <v>58037.87</v>
      </c>
      <c r="F38" s="40">
        <f t="shared" si="11"/>
        <v>60.729854402050577</v>
      </c>
      <c r="G38" s="40">
        <f t="shared" si="12"/>
        <v>39.215306963607617</v>
      </c>
    </row>
    <row r="39" spans="1:12" x14ac:dyDescent="0.2">
      <c r="A39" s="42" t="s">
        <v>247</v>
      </c>
      <c r="B39" s="43">
        <v>94197.28</v>
      </c>
      <c r="C39" s="43">
        <v>147998</v>
      </c>
      <c r="D39" s="43">
        <v>147998</v>
      </c>
      <c r="E39" s="43">
        <v>58037.87</v>
      </c>
      <c r="F39" s="45">
        <f t="shared" si="11"/>
        <v>61.613106025991414</v>
      </c>
      <c r="G39" s="45">
        <f t="shared" si="12"/>
        <v>39.215306963607617</v>
      </c>
    </row>
    <row r="40" spans="1:12" x14ac:dyDescent="0.2">
      <c r="A40" s="42" t="s">
        <v>339</v>
      </c>
      <c r="B40" s="43">
        <v>1370</v>
      </c>
      <c r="C40" s="43">
        <v>0</v>
      </c>
      <c r="D40" s="43">
        <v>0</v>
      </c>
      <c r="E40" s="43">
        <v>0</v>
      </c>
      <c r="F40" s="45">
        <f t="shared" si="11"/>
        <v>0</v>
      </c>
      <c r="G40" s="45" t="str">
        <f t="shared" si="12"/>
        <v>-</v>
      </c>
    </row>
    <row r="41" spans="1:12" x14ac:dyDescent="0.2">
      <c r="A41" s="41" t="s">
        <v>300</v>
      </c>
      <c r="B41" s="39">
        <f t="shared" ref="B41" si="17">SUM(B42:B43)</f>
        <v>37259.160000000003</v>
      </c>
      <c r="C41" s="39">
        <v>144770</v>
      </c>
      <c r="D41" s="39">
        <v>144770</v>
      </c>
      <c r="E41" s="39">
        <v>79383.740000000005</v>
      </c>
      <c r="F41" s="40">
        <f t="shared" si="11"/>
        <v>213.05831908180431</v>
      </c>
      <c r="G41" s="40">
        <f t="shared" si="12"/>
        <v>54.834385577122333</v>
      </c>
    </row>
    <row r="42" spans="1:12" x14ac:dyDescent="0.2">
      <c r="A42" s="42" t="s">
        <v>191</v>
      </c>
      <c r="B42" s="43">
        <v>33996.660000000003</v>
      </c>
      <c r="C42" s="43">
        <v>144770</v>
      </c>
      <c r="D42" s="43">
        <v>144770</v>
      </c>
      <c r="E42" s="43">
        <v>77670.13</v>
      </c>
      <c r="F42" s="45">
        <f t="shared" si="11"/>
        <v>228.46400205196628</v>
      </c>
      <c r="G42" s="45">
        <f t="shared" si="12"/>
        <v>53.650708019617333</v>
      </c>
    </row>
    <row r="43" spans="1:12" x14ac:dyDescent="0.2">
      <c r="A43" s="42" t="s">
        <v>205</v>
      </c>
      <c r="B43" s="43">
        <v>3262.5</v>
      </c>
      <c r="C43" s="43">
        <v>0</v>
      </c>
      <c r="D43" s="43">
        <v>0</v>
      </c>
      <c r="E43" s="43">
        <v>1713.61</v>
      </c>
      <c r="F43" s="45">
        <f t="shared" si="11"/>
        <v>52.524444444444441</v>
      </c>
      <c r="G43" s="45" t="str">
        <f t="shared" si="12"/>
        <v>-</v>
      </c>
    </row>
    <row r="44" spans="1:12" x14ac:dyDescent="0.2">
      <c r="A44" s="41" t="s">
        <v>206</v>
      </c>
      <c r="B44" s="39">
        <f t="shared" ref="B44" si="18">B45</f>
        <v>549991.18000000005</v>
      </c>
      <c r="C44" s="39">
        <v>7500000</v>
      </c>
      <c r="D44" s="39">
        <v>7500000</v>
      </c>
      <c r="E44" s="39">
        <v>0</v>
      </c>
      <c r="F44" s="40">
        <f t="shared" si="11"/>
        <v>0</v>
      </c>
      <c r="G44" s="40">
        <f t="shared" si="12"/>
        <v>0</v>
      </c>
    </row>
    <row r="45" spans="1:12" x14ac:dyDescent="0.2">
      <c r="A45" s="42" t="s">
        <v>192</v>
      </c>
      <c r="B45" s="43">
        <v>549991.18000000005</v>
      </c>
      <c r="C45" s="43">
        <v>7500000</v>
      </c>
      <c r="D45" s="43">
        <v>7500000</v>
      </c>
      <c r="E45" s="43">
        <v>0</v>
      </c>
      <c r="F45" s="45">
        <f t="shared" si="11"/>
        <v>0</v>
      </c>
      <c r="G45" s="45">
        <f t="shared" si="12"/>
        <v>0</v>
      </c>
    </row>
    <row r="46" spans="1:12" x14ac:dyDescent="0.2">
      <c r="A46" s="42"/>
      <c r="B46" s="43"/>
      <c r="C46" s="43"/>
      <c r="D46" s="43"/>
      <c r="E46" s="43"/>
      <c r="F46" s="45"/>
      <c r="G46" s="45"/>
    </row>
    <row r="47" spans="1:12" x14ac:dyDescent="0.2">
      <c r="A47" s="47" t="s">
        <v>135</v>
      </c>
      <c r="B47" s="48">
        <f t="shared" ref="B47:D47" si="19">B28+B30+B32+B35+B38+B41+B44</f>
        <v>85346569.890000015</v>
      </c>
      <c r="C47" s="48">
        <f t="shared" si="19"/>
        <v>254448979</v>
      </c>
      <c r="D47" s="48">
        <f t="shared" si="19"/>
        <v>254448979</v>
      </c>
      <c r="E47" s="48">
        <f>E28+E30+E32+E35+E38+E41+E44</f>
        <v>107077593.06999999</v>
      </c>
      <c r="F47" s="49">
        <f>IFERROR(E47/B47*100,"-")</f>
        <v>125.46209321359754</v>
      </c>
      <c r="G47" s="49">
        <f t="shared" si="12"/>
        <v>42.082146877075893</v>
      </c>
      <c r="I47" s="50"/>
      <c r="J47" s="50"/>
      <c r="K47" s="50"/>
      <c r="L47" s="50"/>
    </row>
    <row r="49" spans="2:7" x14ac:dyDescent="0.2">
      <c r="B49" s="50"/>
      <c r="C49" s="50"/>
      <c r="D49" s="50"/>
      <c r="E49" s="50"/>
      <c r="F49" s="50"/>
      <c r="G49" s="50"/>
    </row>
  </sheetData>
  <mergeCells count="1">
    <mergeCell ref="A2:G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5" firstPageNumber="8" orientation="landscape" useFirstPageNumber="1" r:id="rId1"/>
  <headerFooter>
    <oddFooter>&amp;C&amp;P</oddFooter>
  </headerFooter>
  <ignoredErrors>
    <ignoredError sqref="F15:G16 F14:G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G57"/>
  <sheetViews>
    <sheetView showGridLines="0" view="pageBreakPreview" zoomScale="98" zoomScaleNormal="90" zoomScaleSheetLayoutView="98" workbookViewId="0">
      <pane xSplit="1" ySplit="5" topLeftCell="B6" activePane="bottomRight" state="frozen"/>
      <selection activeCell="K2694" sqref="K2694"/>
      <selection pane="topRight" activeCell="K2694" sqref="K2694"/>
      <selection pane="bottomLeft" activeCell="K2694" sqref="K2694"/>
      <selection pane="bottomRight" activeCell="K2694" sqref="K2694"/>
    </sheetView>
  </sheetViews>
  <sheetFormatPr defaultColWidth="9.140625" defaultRowHeight="12.75" x14ac:dyDescent="0.2"/>
  <cols>
    <col min="1" max="1" width="79.5703125" style="26" customWidth="1"/>
    <col min="2" max="2" width="18.42578125" style="26" customWidth="1"/>
    <col min="3" max="4" width="14.7109375" style="26" customWidth="1"/>
    <col min="5" max="5" width="18.42578125" style="26" customWidth="1"/>
    <col min="6" max="7" width="8.28515625" style="26" customWidth="1"/>
    <col min="8" max="8" width="9.140625" style="26" customWidth="1"/>
    <col min="9" max="16384" width="9.140625" style="26"/>
  </cols>
  <sheetData>
    <row r="1" spans="1:7" s="55" customFormat="1" ht="16.5" customHeight="1" x14ac:dyDescent="0.25">
      <c r="A1" s="193" t="s">
        <v>304</v>
      </c>
      <c r="B1" s="193"/>
      <c r="C1" s="193"/>
      <c r="D1" s="193"/>
      <c r="E1" s="193"/>
      <c r="F1" s="193"/>
      <c r="G1" s="193"/>
    </row>
    <row r="2" spans="1:7" x14ac:dyDescent="0.2">
      <c r="A2" s="29"/>
      <c r="B2" s="29"/>
      <c r="C2" s="29"/>
      <c r="D2" s="29"/>
      <c r="E2" s="29"/>
      <c r="F2" s="29"/>
      <c r="G2" s="29"/>
    </row>
    <row r="3" spans="1:7" ht="42.75" customHeight="1" x14ac:dyDescent="0.2">
      <c r="A3" s="31" t="s">
        <v>156</v>
      </c>
      <c r="B3" s="14" t="str">
        <f>Sažetak!B12</f>
        <v>Ostvarenje / izvršenje 
01.01.-30.06.2024.</v>
      </c>
      <c r="C3" s="14" t="str">
        <f>Sažetak!C12</f>
        <v>Izvorni plan
2025.</v>
      </c>
      <c r="D3" s="14" t="str">
        <f>Sažetak!D12</f>
        <v>Tekući plan 
2025.</v>
      </c>
      <c r="E3" s="14" t="str">
        <f>Sažetak!E12</f>
        <v>Ostvarenje / izvršenje 
01.01.-30.06.2025.</v>
      </c>
      <c r="F3" s="14" t="str">
        <f>Sažetak!F12</f>
        <v>Indeks 
%</v>
      </c>
      <c r="G3" s="14" t="str">
        <f>Sažetak!G12</f>
        <v>Indeks
 %</v>
      </c>
    </row>
    <row r="4" spans="1:7" s="33" customFormat="1" ht="8.25" customHeight="1" x14ac:dyDescent="0.2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 t="s">
        <v>150</v>
      </c>
      <c r="G4" s="32" t="s">
        <v>151</v>
      </c>
    </row>
    <row r="5" spans="1:7" ht="18" customHeight="1" x14ac:dyDescent="0.2">
      <c r="A5" s="34" t="s">
        <v>166</v>
      </c>
      <c r="B5" s="34"/>
      <c r="C5" s="34"/>
      <c r="D5" s="34"/>
      <c r="E5" s="34"/>
      <c r="F5" s="34"/>
      <c r="G5" s="34"/>
    </row>
    <row r="6" spans="1:7" x14ac:dyDescent="0.2">
      <c r="A6" s="61" t="s">
        <v>157</v>
      </c>
      <c r="B6" s="62">
        <f t="shared" ref="B6" si="0">SUM(B7:B11)</f>
        <v>3503614.13</v>
      </c>
      <c r="C6" s="62">
        <f>SUM(C7:C11)</f>
        <v>11812737</v>
      </c>
      <c r="D6" s="62">
        <f>SUM(D7:D11)</f>
        <v>11939237</v>
      </c>
      <c r="E6" s="62">
        <f t="shared" ref="E6" si="1">SUM(E7:E11)</f>
        <v>4671065.03</v>
      </c>
      <c r="F6" s="63">
        <f t="shared" ref="F6:F35" si="2">IFERROR(E6/B6*100,"-")</f>
        <v>133.32133210685507</v>
      </c>
      <c r="G6" s="63">
        <f t="shared" ref="G6:G35" si="3">IFERROR(E6/D6*100,"-")</f>
        <v>39.123647767441092</v>
      </c>
    </row>
    <row r="7" spans="1:7" x14ac:dyDescent="0.2">
      <c r="A7" s="64" t="s">
        <v>207</v>
      </c>
      <c r="B7" s="43">
        <v>198543.71</v>
      </c>
      <c r="C7" s="43">
        <v>1383192</v>
      </c>
      <c r="D7" s="43">
        <v>1623692</v>
      </c>
      <c r="E7" s="43">
        <v>842166.08</v>
      </c>
      <c r="F7" s="45">
        <f t="shared" si="2"/>
        <v>424.17162447503375</v>
      </c>
      <c r="G7" s="45">
        <f t="shared" si="3"/>
        <v>51.86735415337391</v>
      </c>
    </row>
    <row r="8" spans="1:7" x14ac:dyDescent="0.2">
      <c r="A8" s="64" t="s">
        <v>539</v>
      </c>
      <c r="B8" s="43">
        <v>0</v>
      </c>
      <c r="C8" s="43">
        <v>17000</v>
      </c>
      <c r="D8" s="43">
        <v>17000</v>
      </c>
      <c r="E8" s="43">
        <v>305.07</v>
      </c>
      <c r="F8" s="45" t="str">
        <f t="shared" ref="F8" si="4">IFERROR(E8/B8*100,"-")</f>
        <v>-</v>
      </c>
      <c r="G8" s="45">
        <f t="shared" ref="G8" si="5">IFERROR(E8/D8*100,"-")</f>
        <v>1.7945294117647059</v>
      </c>
    </row>
    <row r="9" spans="1:7" x14ac:dyDescent="0.2">
      <c r="A9" s="64" t="s">
        <v>208</v>
      </c>
      <c r="B9" s="43">
        <v>3292866.85</v>
      </c>
      <c r="C9" s="43">
        <v>10388338</v>
      </c>
      <c r="D9" s="43">
        <v>10274338</v>
      </c>
      <c r="E9" s="43">
        <v>3817265.6</v>
      </c>
      <c r="F9" s="45">
        <f t="shared" si="2"/>
        <v>115.92529470178849</v>
      </c>
      <c r="G9" s="45">
        <f t="shared" si="3"/>
        <v>37.153397133713142</v>
      </c>
    </row>
    <row r="10" spans="1:7" x14ac:dyDescent="0.2">
      <c r="A10" s="64" t="s">
        <v>209</v>
      </c>
      <c r="B10" s="43">
        <v>1171.75</v>
      </c>
      <c r="C10" s="43">
        <v>1857</v>
      </c>
      <c r="D10" s="43">
        <v>1857</v>
      </c>
      <c r="E10" s="43">
        <v>73.3</v>
      </c>
      <c r="F10" s="45">
        <f t="shared" si="2"/>
        <v>6.2556005973970557</v>
      </c>
      <c r="G10" s="45">
        <f t="shared" si="3"/>
        <v>3.9472267097469032</v>
      </c>
    </row>
    <row r="11" spans="1:7" x14ac:dyDescent="0.2">
      <c r="A11" s="64" t="s">
        <v>210</v>
      </c>
      <c r="B11" s="43">
        <v>11031.82</v>
      </c>
      <c r="C11" s="43">
        <v>22350</v>
      </c>
      <c r="D11" s="43">
        <v>22350</v>
      </c>
      <c r="E11" s="43">
        <v>11254.98</v>
      </c>
      <c r="F11" s="45">
        <f t="shared" si="2"/>
        <v>102.02287564517914</v>
      </c>
      <c r="G11" s="45">
        <f t="shared" si="3"/>
        <v>50.357852348993283</v>
      </c>
    </row>
    <row r="12" spans="1:7" x14ac:dyDescent="0.2">
      <c r="A12" s="61" t="s">
        <v>211</v>
      </c>
      <c r="B12" s="62">
        <f>SUM(B13:B13)</f>
        <v>76794.100000000006</v>
      </c>
      <c r="C12" s="62">
        <f>SUM(C13:C13)</f>
        <v>160955</v>
      </c>
      <c r="D12" s="62">
        <f>SUM(D13:D13)</f>
        <v>160955</v>
      </c>
      <c r="E12" s="62">
        <f>SUM(E13:E13)</f>
        <v>88564.27</v>
      </c>
      <c r="F12" s="63">
        <f t="shared" si="2"/>
        <v>115.32691964617072</v>
      </c>
      <c r="G12" s="63">
        <f t="shared" si="3"/>
        <v>55.024242800782829</v>
      </c>
    </row>
    <row r="13" spans="1:7" x14ac:dyDescent="0.2">
      <c r="A13" s="64" t="s">
        <v>249</v>
      </c>
      <c r="B13" s="43">
        <v>76794.100000000006</v>
      </c>
      <c r="C13" s="43">
        <v>160955</v>
      </c>
      <c r="D13" s="43">
        <v>160955</v>
      </c>
      <c r="E13" s="43">
        <v>88564.27</v>
      </c>
      <c r="F13" s="45">
        <f t="shared" si="2"/>
        <v>115.32691964617072</v>
      </c>
      <c r="G13" s="45">
        <f t="shared" si="3"/>
        <v>55.024242800782829</v>
      </c>
    </row>
    <row r="14" spans="1:7" x14ac:dyDescent="0.2">
      <c r="A14" s="61" t="s">
        <v>158</v>
      </c>
      <c r="B14" s="62">
        <f>SUM(B15:B16)</f>
        <v>161031.63999999998</v>
      </c>
      <c r="C14" s="62">
        <f>SUM(C15:C16)</f>
        <v>881260</v>
      </c>
      <c r="D14" s="62">
        <f>SUM(D15:D16)</f>
        <v>881260</v>
      </c>
      <c r="E14" s="62">
        <f>SUM(E15:E16)</f>
        <v>405706.33999999997</v>
      </c>
      <c r="F14" s="63">
        <f t="shared" si="2"/>
        <v>251.94200344727284</v>
      </c>
      <c r="G14" s="63">
        <f t="shared" si="3"/>
        <v>46.037076458706849</v>
      </c>
    </row>
    <row r="15" spans="1:7" x14ac:dyDescent="0.2">
      <c r="A15" s="64" t="s">
        <v>212</v>
      </c>
      <c r="B15" s="43">
        <v>134024.82999999999</v>
      </c>
      <c r="C15" s="43">
        <v>520000</v>
      </c>
      <c r="D15" s="43">
        <v>520000</v>
      </c>
      <c r="E15" s="43">
        <v>169922.5</v>
      </c>
      <c r="F15" s="45">
        <f t="shared" si="2"/>
        <v>126.78434287139181</v>
      </c>
      <c r="G15" s="45">
        <f t="shared" si="3"/>
        <v>32.677403846153844</v>
      </c>
    </row>
    <row r="16" spans="1:7" x14ac:dyDescent="0.2">
      <c r="A16" s="64" t="s">
        <v>213</v>
      </c>
      <c r="B16" s="43">
        <v>27006.81</v>
      </c>
      <c r="C16" s="43">
        <v>361260</v>
      </c>
      <c r="D16" s="43">
        <v>361260</v>
      </c>
      <c r="E16" s="43">
        <v>235783.84</v>
      </c>
      <c r="F16" s="45">
        <f t="shared" si="2"/>
        <v>873.05327804357478</v>
      </c>
      <c r="G16" s="45">
        <f t="shared" si="3"/>
        <v>65.267076343907434</v>
      </c>
    </row>
    <row r="17" spans="1:7" x14ac:dyDescent="0.2">
      <c r="A17" s="61" t="s">
        <v>159</v>
      </c>
      <c r="B17" s="62">
        <f t="shared" ref="B17:D17" si="6">SUM(B18:B23)</f>
        <v>1368271.04</v>
      </c>
      <c r="C17" s="62">
        <f t="shared" si="6"/>
        <v>4224818</v>
      </c>
      <c r="D17" s="62">
        <f t="shared" si="6"/>
        <v>4224678</v>
      </c>
      <c r="E17" s="62">
        <f t="shared" ref="E17" si="7">SUM(E18:E23)</f>
        <v>1946063.17</v>
      </c>
      <c r="F17" s="63">
        <f t="shared" si="2"/>
        <v>142.22790025578558</v>
      </c>
      <c r="G17" s="63">
        <f t="shared" si="3"/>
        <v>46.064177435534731</v>
      </c>
    </row>
    <row r="18" spans="1:7" x14ac:dyDescent="0.2">
      <c r="A18" s="64" t="s">
        <v>214</v>
      </c>
      <c r="B18" s="43">
        <v>651966.69999999995</v>
      </c>
      <c r="C18" s="43">
        <v>1356662</v>
      </c>
      <c r="D18" s="43">
        <v>1356662</v>
      </c>
      <c r="E18" s="43">
        <v>728722.49</v>
      </c>
      <c r="F18" s="45">
        <f t="shared" si="2"/>
        <v>111.77296171721653</v>
      </c>
      <c r="G18" s="45">
        <f t="shared" si="3"/>
        <v>53.714373218974224</v>
      </c>
    </row>
    <row r="19" spans="1:7" x14ac:dyDescent="0.2">
      <c r="A19" s="64" t="s">
        <v>291</v>
      </c>
      <c r="B19" s="43">
        <v>17595.330000000002</v>
      </c>
      <c r="C19" s="43">
        <v>0</v>
      </c>
      <c r="D19" s="43">
        <v>0</v>
      </c>
      <c r="E19" s="43">
        <v>0</v>
      </c>
      <c r="F19" s="45">
        <f t="shared" si="2"/>
        <v>0</v>
      </c>
      <c r="G19" s="45" t="str">
        <f t="shared" si="3"/>
        <v>-</v>
      </c>
    </row>
    <row r="20" spans="1:7" x14ac:dyDescent="0.2">
      <c r="A20" s="64" t="s">
        <v>215</v>
      </c>
      <c r="B20" s="43">
        <v>170647.29</v>
      </c>
      <c r="C20" s="43">
        <v>568990</v>
      </c>
      <c r="D20" s="43">
        <v>568990</v>
      </c>
      <c r="E20" s="43">
        <v>239472.58</v>
      </c>
      <c r="F20" s="45">
        <f t="shared" si="2"/>
        <v>140.33189744765357</v>
      </c>
      <c r="G20" s="45">
        <f t="shared" si="3"/>
        <v>42.087309091548178</v>
      </c>
    </row>
    <row r="21" spans="1:7" x14ac:dyDescent="0.2">
      <c r="A21" s="64" t="s">
        <v>216</v>
      </c>
      <c r="B21" s="43">
        <v>7125</v>
      </c>
      <c r="C21" s="43">
        <v>39890</v>
      </c>
      <c r="D21" s="43">
        <v>39890</v>
      </c>
      <c r="E21" s="43">
        <v>14750</v>
      </c>
      <c r="F21" s="45">
        <f t="shared" si="2"/>
        <v>207.01754385964915</v>
      </c>
      <c r="G21" s="45">
        <f t="shared" si="3"/>
        <v>36.976685886187013</v>
      </c>
    </row>
    <row r="22" spans="1:7" x14ac:dyDescent="0.2">
      <c r="A22" s="64" t="s">
        <v>217</v>
      </c>
      <c r="B22" s="43">
        <v>512255.76</v>
      </c>
      <c r="C22" s="43">
        <v>2221066</v>
      </c>
      <c r="D22" s="43">
        <v>2220926</v>
      </c>
      <c r="E22" s="43">
        <v>947822.87</v>
      </c>
      <c r="F22" s="45">
        <f t="shared" si="2"/>
        <v>185.02922641611681</v>
      </c>
      <c r="G22" s="45">
        <f t="shared" si="3"/>
        <v>42.676922598951968</v>
      </c>
    </row>
    <row r="23" spans="1:7" x14ac:dyDescent="0.2">
      <c r="A23" s="64" t="s">
        <v>310</v>
      </c>
      <c r="B23" s="43">
        <v>8680.9599999999991</v>
      </c>
      <c r="C23" s="43">
        <v>38210</v>
      </c>
      <c r="D23" s="43">
        <v>38210</v>
      </c>
      <c r="E23" s="43">
        <v>15295.23</v>
      </c>
      <c r="F23" s="45">
        <f t="shared" si="2"/>
        <v>176.19284042317901</v>
      </c>
      <c r="G23" s="45">
        <f t="shared" si="3"/>
        <v>40.029390211986389</v>
      </c>
    </row>
    <row r="24" spans="1:7" x14ac:dyDescent="0.2">
      <c r="A24" s="61" t="s">
        <v>160</v>
      </c>
      <c r="B24" s="62">
        <f t="shared" ref="B24:D24" si="8">SUM(B25:B28)</f>
        <v>293538.65000000002</v>
      </c>
      <c r="C24" s="62">
        <f t="shared" si="8"/>
        <v>8110113</v>
      </c>
      <c r="D24" s="62">
        <f t="shared" si="8"/>
        <v>7983753</v>
      </c>
      <c r="E24" s="62">
        <f t="shared" ref="E24" si="9">SUM(E25:E28)</f>
        <v>893634.97</v>
      </c>
      <c r="F24" s="63">
        <f t="shared" si="2"/>
        <v>304.43519788620677</v>
      </c>
      <c r="G24" s="63">
        <f t="shared" si="3"/>
        <v>11.193169052198884</v>
      </c>
    </row>
    <row r="25" spans="1:7" x14ac:dyDescent="0.2">
      <c r="A25" s="64" t="s">
        <v>218</v>
      </c>
      <c r="B25" s="43">
        <v>42034.67</v>
      </c>
      <c r="C25" s="43">
        <v>956000</v>
      </c>
      <c r="D25" s="43">
        <v>956000</v>
      </c>
      <c r="E25" s="43">
        <v>66615.42</v>
      </c>
      <c r="F25" s="45">
        <f t="shared" si="2"/>
        <v>158.47732359978085</v>
      </c>
      <c r="G25" s="45">
        <f t="shared" si="3"/>
        <v>6.968140167364016</v>
      </c>
    </row>
    <row r="26" spans="1:7" x14ac:dyDescent="0.2">
      <c r="A26" s="64" t="s">
        <v>219</v>
      </c>
      <c r="B26" s="43">
        <v>122716.82</v>
      </c>
      <c r="C26" s="43">
        <v>215000</v>
      </c>
      <c r="D26" s="43">
        <v>215140</v>
      </c>
      <c r="E26" s="43">
        <v>212508.58</v>
      </c>
      <c r="F26" s="45">
        <f t="shared" si="2"/>
        <v>173.16988820277444</v>
      </c>
      <c r="G26" s="45">
        <f t="shared" si="3"/>
        <v>98.776880171051403</v>
      </c>
    </row>
    <row r="27" spans="1:7" x14ac:dyDescent="0.2">
      <c r="A27" s="64" t="s">
        <v>220</v>
      </c>
      <c r="B27" s="43">
        <v>31192.47</v>
      </c>
      <c r="C27" s="43">
        <v>6663204</v>
      </c>
      <c r="D27" s="43">
        <v>6536704</v>
      </c>
      <c r="E27" s="43">
        <v>493328.03</v>
      </c>
      <c r="F27" s="45">
        <f t="shared" si="2"/>
        <v>1581.5612870670388</v>
      </c>
      <c r="G27" s="45">
        <f t="shared" si="3"/>
        <v>7.5470455752623957</v>
      </c>
    </row>
    <row r="28" spans="1:7" x14ac:dyDescent="0.2">
      <c r="A28" s="64" t="s">
        <v>221</v>
      </c>
      <c r="B28" s="43">
        <v>97594.69</v>
      </c>
      <c r="C28" s="43">
        <v>275909</v>
      </c>
      <c r="D28" s="43">
        <v>275909</v>
      </c>
      <c r="E28" s="43">
        <v>121182.94</v>
      </c>
      <c r="F28" s="45">
        <f t="shared" si="2"/>
        <v>124.16960389955642</v>
      </c>
      <c r="G28" s="45">
        <f t="shared" si="3"/>
        <v>43.921343631414707</v>
      </c>
    </row>
    <row r="29" spans="1:7" x14ac:dyDescent="0.2">
      <c r="A29" s="61" t="s">
        <v>161</v>
      </c>
      <c r="B29" s="62">
        <f t="shared" ref="B29:D29" si="10">B30</f>
        <v>563272.93999999994</v>
      </c>
      <c r="C29" s="62">
        <f t="shared" si="10"/>
        <v>367523</v>
      </c>
      <c r="D29" s="62">
        <f t="shared" si="10"/>
        <v>367523</v>
      </c>
      <c r="E29" s="62">
        <f t="shared" ref="E29" si="11">E30</f>
        <v>92814.01</v>
      </c>
      <c r="F29" s="63">
        <f t="shared" si="2"/>
        <v>16.477626281851919</v>
      </c>
      <c r="G29" s="63">
        <f t="shared" si="3"/>
        <v>25.253932406951403</v>
      </c>
    </row>
    <row r="30" spans="1:7" x14ac:dyDescent="0.2">
      <c r="A30" s="64" t="s">
        <v>222</v>
      </c>
      <c r="B30" s="43">
        <v>563272.93999999994</v>
      </c>
      <c r="C30" s="43">
        <v>367523</v>
      </c>
      <c r="D30" s="43">
        <v>367523</v>
      </c>
      <c r="E30" s="43">
        <v>92814.01</v>
      </c>
      <c r="F30" s="45">
        <f t="shared" si="2"/>
        <v>16.477626281851919</v>
      </c>
      <c r="G30" s="45">
        <f t="shared" si="3"/>
        <v>25.253932406951403</v>
      </c>
    </row>
    <row r="31" spans="1:7" x14ac:dyDescent="0.2">
      <c r="A31" s="61" t="s">
        <v>162</v>
      </c>
      <c r="B31" s="62">
        <f t="shared" ref="B31:D31" si="12">SUM(B32:B36)</f>
        <v>22685937.070000004</v>
      </c>
      <c r="C31" s="62">
        <f t="shared" si="12"/>
        <v>86224377</v>
      </c>
      <c r="D31" s="62">
        <f t="shared" si="12"/>
        <v>86224377</v>
      </c>
      <c r="E31" s="62">
        <f>SUM(E32:E36)</f>
        <v>28087996.59</v>
      </c>
      <c r="F31" s="63">
        <f t="shared" si="2"/>
        <v>123.81237108844716</v>
      </c>
      <c r="G31" s="63">
        <f t="shared" si="3"/>
        <v>32.575470611982503</v>
      </c>
    </row>
    <row r="32" spans="1:7" x14ac:dyDescent="0.2">
      <c r="A32" s="64" t="s">
        <v>223</v>
      </c>
      <c r="B32" s="43">
        <v>21194242.440000001</v>
      </c>
      <c r="C32" s="43">
        <v>50753297</v>
      </c>
      <c r="D32" s="43">
        <v>50753297</v>
      </c>
      <c r="E32" s="43">
        <v>21469036.620000001</v>
      </c>
      <c r="F32" s="45">
        <f t="shared" si="2"/>
        <v>101.29655108352154</v>
      </c>
      <c r="G32" s="45">
        <f t="shared" si="3"/>
        <v>42.300772341942633</v>
      </c>
    </row>
    <row r="33" spans="1:7" x14ac:dyDescent="0.2">
      <c r="A33" s="64" t="s">
        <v>292</v>
      </c>
      <c r="B33" s="43">
        <v>0</v>
      </c>
      <c r="C33" s="43">
        <v>22878114</v>
      </c>
      <c r="D33" s="43">
        <v>22878114</v>
      </c>
      <c r="E33" s="43">
        <v>3469448.57</v>
      </c>
      <c r="F33" s="45" t="str">
        <f t="shared" si="2"/>
        <v>-</v>
      </c>
      <c r="G33" s="45">
        <f t="shared" si="3"/>
        <v>15.1649238656648</v>
      </c>
    </row>
    <row r="34" spans="1:7" s="52" customFormat="1" x14ac:dyDescent="0.2">
      <c r="A34" s="64" t="s">
        <v>224</v>
      </c>
      <c r="B34" s="43">
        <v>101614.51</v>
      </c>
      <c r="C34" s="43">
        <v>8173440</v>
      </c>
      <c r="D34" s="43">
        <v>8173440</v>
      </c>
      <c r="E34" s="43">
        <v>1716413.39</v>
      </c>
      <c r="F34" s="45">
        <f t="shared" si="2"/>
        <v>1689.1420231224852</v>
      </c>
      <c r="G34" s="45">
        <f t="shared" si="3"/>
        <v>20.999889764897031</v>
      </c>
    </row>
    <row r="35" spans="1:7" x14ac:dyDescent="0.2">
      <c r="A35" s="64" t="s">
        <v>225</v>
      </c>
      <c r="B35" s="43">
        <v>22625.17</v>
      </c>
      <c r="C35" s="43">
        <v>89000</v>
      </c>
      <c r="D35" s="43">
        <v>89000</v>
      </c>
      <c r="E35" s="43">
        <v>27797.33</v>
      </c>
      <c r="F35" s="45">
        <f t="shared" si="2"/>
        <v>122.86020392332966</v>
      </c>
      <c r="G35" s="45">
        <f t="shared" si="3"/>
        <v>31.23295505617978</v>
      </c>
    </row>
    <row r="36" spans="1:7" x14ac:dyDescent="0.2">
      <c r="A36" s="64" t="s">
        <v>226</v>
      </c>
      <c r="B36" s="43">
        <v>1367454.95</v>
      </c>
      <c r="C36" s="43">
        <v>4330526</v>
      </c>
      <c r="D36" s="43">
        <v>4330526</v>
      </c>
      <c r="E36" s="43">
        <v>1405300.68</v>
      </c>
      <c r="F36" s="45">
        <f t="shared" ref="F36:F53" si="13">IFERROR(E36/B36*100,"-")</f>
        <v>102.76760342269411</v>
      </c>
      <c r="G36" s="45">
        <f t="shared" ref="G36:G53" si="14">IFERROR(E36/D36*100,"-")</f>
        <v>32.451038973094718</v>
      </c>
    </row>
    <row r="37" spans="1:7" x14ac:dyDescent="0.2">
      <c r="A37" s="61" t="s">
        <v>163</v>
      </c>
      <c r="B37" s="62">
        <f t="shared" ref="B37:D37" si="15">SUM(B38:B40)</f>
        <v>770540.54</v>
      </c>
      <c r="C37" s="62">
        <f t="shared" si="15"/>
        <v>1228500</v>
      </c>
      <c r="D37" s="62">
        <f t="shared" si="15"/>
        <v>1249700</v>
      </c>
      <c r="E37" s="62">
        <f t="shared" ref="E37" si="16">SUM(E38:E40)</f>
        <v>666900.51</v>
      </c>
      <c r="F37" s="63">
        <f t="shared" si="13"/>
        <v>86.549697956190599</v>
      </c>
      <c r="G37" s="63">
        <f t="shared" si="14"/>
        <v>53.364848363607265</v>
      </c>
    </row>
    <row r="38" spans="1:7" x14ac:dyDescent="0.2">
      <c r="A38" s="64" t="s">
        <v>227</v>
      </c>
      <c r="B38" s="43">
        <v>301300</v>
      </c>
      <c r="C38" s="43">
        <v>470000</v>
      </c>
      <c r="D38" s="43">
        <v>470000</v>
      </c>
      <c r="E38" s="43">
        <v>399300</v>
      </c>
      <c r="F38" s="45">
        <f t="shared" si="13"/>
        <v>132.52572187188849</v>
      </c>
      <c r="G38" s="45">
        <f t="shared" si="14"/>
        <v>84.957446808510639</v>
      </c>
    </row>
    <row r="39" spans="1:7" x14ac:dyDescent="0.2">
      <c r="A39" s="64" t="s">
        <v>228</v>
      </c>
      <c r="B39" s="43">
        <v>127554.03</v>
      </c>
      <c r="C39" s="43">
        <v>228500</v>
      </c>
      <c r="D39" s="43">
        <v>249700</v>
      </c>
      <c r="E39" s="43">
        <v>156407.63</v>
      </c>
      <c r="F39" s="45">
        <f t="shared" si="13"/>
        <v>122.62068866032693</v>
      </c>
      <c r="G39" s="45">
        <f t="shared" si="14"/>
        <v>62.638217861433723</v>
      </c>
    </row>
    <row r="40" spans="1:7" x14ac:dyDescent="0.2">
      <c r="A40" s="64" t="s">
        <v>311</v>
      </c>
      <c r="B40" s="43">
        <v>341686.51</v>
      </c>
      <c r="C40" s="43">
        <v>530000</v>
      </c>
      <c r="D40" s="43">
        <v>530000</v>
      </c>
      <c r="E40" s="43">
        <v>111192.88</v>
      </c>
      <c r="F40" s="45">
        <f t="shared" si="13"/>
        <v>32.542367563764806</v>
      </c>
      <c r="G40" s="45">
        <f t="shared" si="14"/>
        <v>20.979788679245285</v>
      </c>
    </row>
    <row r="41" spans="1:7" x14ac:dyDescent="0.2">
      <c r="A41" s="61" t="s">
        <v>164</v>
      </c>
      <c r="B41" s="62">
        <f t="shared" ref="B41:D41" si="17">SUM(B42:B48)</f>
        <v>53835480.139999993</v>
      </c>
      <c r="C41" s="62">
        <f t="shared" si="17"/>
        <v>137016451</v>
      </c>
      <c r="D41" s="62">
        <f t="shared" si="17"/>
        <v>136995251</v>
      </c>
      <c r="E41" s="62">
        <f t="shared" ref="E41" si="18">SUM(E42:E48)</f>
        <v>67817858.179999992</v>
      </c>
      <c r="F41" s="63">
        <f t="shared" si="13"/>
        <v>125.97242191142088</v>
      </c>
      <c r="G41" s="63">
        <f t="shared" si="14"/>
        <v>49.503802274138678</v>
      </c>
    </row>
    <row r="42" spans="1:7" x14ac:dyDescent="0.2">
      <c r="A42" s="64" t="s">
        <v>229</v>
      </c>
      <c r="B42" s="43">
        <v>26717994.350000001</v>
      </c>
      <c r="C42" s="43">
        <v>81120755</v>
      </c>
      <c r="D42" s="43">
        <v>81028755</v>
      </c>
      <c r="E42" s="43">
        <v>36908585.75</v>
      </c>
      <c r="F42" s="45">
        <f t="shared" si="13"/>
        <v>138.14130382133268</v>
      </c>
      <c r="G42" s="45">
        <f t="shared" si="14"/>
        <v>45.549985002237783</v>
      </c>
    </row>
    <row r="43" spans="1:7" x14ac:dyDescent="0.2">
      <c r="A43" s="64" t="s">
        <v>230</v>
      </c>
      <c r="B43" s="43">
        <v>20912024.510000002</v>
      </c>
      <c r="C43" s="43">
        <v>41564387</v>
      </c>
      <c r="D43" s="43">
        <v>41570587</v>
      </c>
      <c r="E43" s="43">
        <v>23438515.460000001</v>
      </c>
      <c r="F43" s="45">
        <f t="shared" si="13"/>
        <v>112.08152251730503</v>
      </c>
      <c r="G43" s="45">
        <f t="shared" si="14"/>
        <v>56.382450072210908</v>
      </c>
    </row>
    <row r="44" spans="1:7" x14ac:dyDescent="0.2">
      <c r="A44" s="64" t="s">
        <v>231</v>
      </c>
      <c r="B44" s="43">
        <v>25000</v>
      </c>
      <c r="C44" s="43">
        <v>30000</v>
      </c>
      <c r="D44" s="43">
        <v>57000</v>
      </c>
      <c r="E44" s="43">
        <v>57000</v>
      </c>
      <c r="F44" s="45">
        <f t="shared" si="13"/>
        <v>227.99999999999997</v>
      </c>
      <c r="G44" s="45">
        <f t="shared" si="14"/>
        <v>100</v>
      </c>
    </row>
    <row r="45" spans="1:7" x14ac:dyDescent="0.2">
      <c r="A45" s="64" t="s">
        <v>232</v>
      </c>
      <c r="B45" s="43">
        <v>13015.66</v>
      </c>
      <c r="C45" s="43">
        <v>283712</v>
      </c>
      <c r="D45" s="43">
        <v>368712</v>
      </c>
      <c r="E45" s="43">
        <v>55837.11</v>
      </c>
      <c r="F45" s="45">
        <f t="shared" si="13"/>
        <v>428.99945143004652</v>
      </c>
      <c r="G45" s="45">
        <f t="shared" si="14"/>
        <v>15.143827702922607</v>
      </c>
    </row>
    <row r="46" spans="1:7" x14ac:dyDescent="0.2">
      <c r="A46" s="64" t="s">
        <v>233</v>
      </c>
      <c r="B46" s="43">
        <v>353212.73</v>
      </c>
      <c r="C46" s="43">
        <v>1469000</v>
      </c>
      <c r="D46" s="43">
        <v>1454000</v>
      </c>
      <c r="E46" s="43">
        <v>700139.58</v>
      </c>
      <c r="F46" s="45">
        <f t="shared" si="13"/>
        <v>198.22036991701856</v>
      </c>
      <c r="G46" s="45">
        <f t="shared" si="14"/>
        <v>48.152653370013752</v>
      </c>
    </row>
    <row r="47" spans="1:7" x14ac:dyDescent="0.2">
      <c r="A47" s="64" t="s">
        <v>234</v>
      </c>
      <c r="B47" s="43">
        <v>18381.78</v>
      </c>
      <c r="C47" s="43">
        <v>0</v>
      </c>
      <c r="D47" s="43">
        <v>0</v>
      </c>
      <c r="E47" s="43">
        <v>0</v>
      </c>
      <c r="F47" s="45">
        <f t="shared" si="13"/>
        <v>0</v>
      </c>
      <c r="G47" s="45" t="str">
        <f t="shared" si="14"/>
        <v>-</v>
      </c>
    </row>
    <row r="48" spans="1:7" x14ac:dyDescent="0.2">
      <c r="A48" s="64" t="s">
        <v>235</v>
      </c>
      <c r="B48" s="43">
        <v>5795851.1100000003</v>
      </c>
      <c r="C48" s="43">
        <v>12548597</v>
      </c>
      <c r="D48" s="43">
        <v>12516197</v>
      </c>
      <c r="E48" s="43">
        <v>6657780.2800000003</v>
      </c>
      <c r="F48" s="45">
        <f t="shared" si="13"/>
        <v>114.87148571696142</v>
      </c>
      <c r="G48" s="45">
        <f t="shared" si="14"/>
        <v>53.193316468253094</v>
      </c>
    </row>
    <row r="49" spans="1:7" x14ac:dyDescent="0.2">
      <c r="A49" s="61" t="s">
        <v>165</v>
      </c>
      <c r="B49" s="62">
        <f t="shared" ref="B49:D49" si="19">SUM(B50:B53)</f>
        <v>2088089.64</v>
      </c>
      <c r="C49" s="62">
        <f t="shared" si="19"/>
        <v>4422245</v>
      </c>
      <c r="D49" s="62">
        <f t="shared" si="19"/>
        <v>4422245</v>
      </c>
      <c r="E49" s="62">
        <f t="shared" ref="E49" si="20">SUM(E50:E53)</f>
        <v>2406990</v>
      </c>
      <c r="F49" s="63">
        <f t="shared" si="13"/>
        <v>115.27235008933812</v>
      </c>
      <c r="G49" s="63">
        <f t="shared" si="14"/>
        <v>54.429141759445713</v>
      </c>
    </row>
    <row r="50" spans="1:7" x14ac:dyDescent="0.2">
      <c r="A50" s="64" t="s">
        <v>236</v>
      </c>
      <c r="B50" s="43">
        <v>1898233.95</v>
      </c>
      <c r="C50" s="43">
        <v>3960628</v>
      </c>
      <c r="D50" s="43">
        <v>3960628</v>
      </c>
      <c r="E50" s="43">
        <v>2141698.14</v>
      </c>
      <c r="F50" s="45">
        <f t="shared" si="13"/>
        <v>112.82582634242739</v>
      </c>
      <c r="G50" s="45">
        <f t="shared" si="14"/>
        <v>54.074710879183804</v>
      </c>
    </row>
    <row r="51" spans="1:7" x14ac:dyDescent="0.2">
      <c r="A51" s="64" t="s">
        <v>540</v>
      </c>
      <c r="B51" s="43">
        <v>0</v>
      </c>
      <c r="C51" s="43">
        <v>10000</v>
      </c>
      <c r="D51" s="43">
        <v>10000</v>
      </c>
      <c r="E51" s="43">
        <v>10000</v>
      </c>
      <c r="F51" s="45" t="str">
        <f t="shared" ref="F51" si="21">IFERROR(E51/B51*100,"-")</f>
        <v>-</v>
      </c>
      <c r="G51" s="45">
        <f t="shared" ref="G51" si="22">IFERROR(E51/D51*100,"-")</f>
        <v>100</v>
      </c>
    </row>
    <row r="52" spans="1:7" x14ac:dyDescent="0.2">
      <c r="A52" s="64" t="s">
        <v>237</v>
      </c>
      <c r="B52" s="43">
        <v>99655.5</v>
      </c>
      <c r="C52" s="43">
        <v>216700</v>
      </c>
      <c r="D52" s="43">
        <v>216700</v>
      </c>
      <c r="E52" s="43">
        <v>124395.98</v>
      </c>
      <c r="F52" s="45">
        <f t="shared" si="13"/>
        <v>124.82600558925499</v>
      </c>
      <c r="G52" s="45">
        <f t="shared" si="14"/>
        <v>57.404697738809404</v>
      </c>
    </row>
    <row r="53" spans="1:7" x14ac:dyDescent="0.2">
      <c r="A53" s="64" t="s">
        <v>238</v>
      </c>
      <c r="B53" s="43">
        <v>90200.19</v>
      </c>
      <c r="C53" s="43">
        <v>234917</v>
      </c>
      <c r="D53" s="43">
        <v>234917</v>
      </c>
      <c r="E53" s="43">
        <v>130895.88</v>
      </c>
      <c r="F53" s="45">
        <f t="shared" si="13"/>
        <v>145.11707791302879</v>
      </c>
      <c r="G53" s="45">
        <f t="shared" si="14"/>
        <v>55.720054317056665</v>
      </c>
    </row>
    <row r="54" spans="1:7" x14ac:dyDescent="0.2">
      <c r="A54" s="64"/>
      <c r="B54" s="43"/>
      <c r="C54" s="43"/>
      <c r="D54" s="43"/>
      <c r="E54" s="43"/>
      <c r="F54" s="45"/>
      <c r="G54" s="45"/>
    </row>
    <row r="55" spans="1:7" ht="16.5" customHeight="1" x14ac:dyDescent="0.2">
      <c r="A55" s="65" t="s">
        <v>135</v>
      </c>
      <c r="B55" s="66">
        <f>B6+B12+B14+B17+B24+B29+B31+B37+B41+B49</f>
        <v>85346569.890000001</v>
      </c>
      <c r="C55" s="66">
        <f>C6+C12+C14+C17+C24+C29+C31+C37+C41+C49</f>
        <v>254448979</v>
      </c>
      <c r="D55" s="66">
        <f>D6+D12+D14+D17+D24+D29+D31+D37+D41+D49</f>
        <v>254448979</v>
      </c>
      <c r="E55" s="66">
        <f>E6+E12+E14+E17+E24+E29+E31+E37+E41+E49</f>
        <v>107077593.06999999</v>
      </c>
      <c r="F55" s="67">
        <f>IFERROR(E55/B55*100,"-")</f>
        <v>125.46209321359756</v>
      </c>
      <c r="G55" s="67">
        <f>IFERROR(E55/D55*100,"-")</f>
        <v>42.082146877075893</v>
      </c>
    </row>
    <row r="57" spans="1:7" x14ac:dyDescent="0.2">
      <c r="B57" s="50"/>
      <c r="C57" s="50"/>
      <c r="D57" s="50"/>
      <c r="E57" s="50"/>
      <c r="F57" s="50"/>
      <c r="G57" s="50"/>
    </row>
  </sheetData>
  <mergeCells count="1">
    <mergeCell ref="A1:G1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5" firstPageNumber="9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32"/>
  <sheetViews>
    <sheetView showGridLines="0" view="pageBreakPreview" zoomScaleNormal="90" zoomScaleSheetLayoutView="100" workbookViewId="0">
      <selection activeCell="N36" sqref="N36"/>
    </sheetView>
  </sheetViews>
  <sheetFormatPr defaultColWidth="9.140625" defaultRowHeight="12.75" x14ac:dyDescent="0.2"/>
  <cols>
    <col min="1" max="1" width="79.5703125" style="26" customWidth="1"/>
    <col min="2" max="2" width="18.42578125" style="26" customWidth="1"/>
    <col min="3" max="4" width="14.7109375" style="26" customWidth="1"/>
    <col min="5" max="5" width="18.42578125" style="26" customWidth="1"/>
    <col min="6" max="7" width="8.28515625" style="26" customWidth="1"/>
    <col min="8" max="16384" width="9.140625" style="26"/>
  </cols>
  <sheetData>
    <row r="1" spans="1:7" s="55" customFormat="1" ht="15.75" x14ac:dyDescent="0.25">
      <c r="A1" s="54" t="s">
        <v>613</v>
      </c>
      <c r="G1" s="56"/>
    </row>
    <row r="2" spans="1:7" s="75" customFormat="1" x14ac:dyDescent="0.2"/>
    <row r="3" spans="1:7" s="55" customFormat="1" ht="15.75" x14ac:dyDescent="0.25">
      <c r="A3" s="193" t="s">
        <v>305</v>
      </c>
      <c r="B3" s="193"/>
      <c r="C3" s="193"/>
      <c r="D3" s="193"/>
      <c r="E3" s="193"/>
      <c r="F3" s="193"/>
      <c r="G3" s="193"/>
    </row>
    <row r="4" spans="1:7" x14ac:dyDescent="0.2">
      <c r="A4" s="29"/>
      <c r="B4" s="29"/>
      <c r="C4" s="29"/>
      <c r="D4" s="29"/>
      <c r="E4" s="29"/>
      <c r="F4" s="29"/>
      <c r="G4" s="29"/>
    </row>
    <row r="5" spans="1:7" ht="42.75" customHeight="1" x14ac:dyDescent="0.2">
      <c r="A5" s="31" t="s">
        <v>167</v>
      </c>
      <c r="B5" s="14" t="str">
        <f>Sažetak!B12</f>
        <v>Ostvarenje / izvršenje 
01.01.-30.06.2024.</v>
      </c>
      <c r="C5" s="14" t="str">
        <f>Sažetak!C12</f>
        <v>Izvorni plan
2025.</v>
      </c>
      <c r="D5" s="14" t="str">
        <f>Sažetak!D12</f>
        <v>Tekući plan 
2025.</v>
      </c>
      <c r="E5" s="14" t="str">
        <f>Sažetak!E12</f>
        <v>Ostvarenje / izvršenje 
01.01.-30.06.2025.</v>
      </c>
      <c r="F5" s="15" t="s">
        <v>240</v>
      </c>
      <c r="G5" s="15" t="s">
        <v>241</v>
      </c>
    </row>
    <row r="6" spans="1:7" s="33" customFormat="1" ht="11.25" x14ac:dyDescent="0.2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 t="s">
        <v>150</v>
      </c>
      <c r="G6" s="32" t="s">
        <v>151</v>
      </c>
    </row>
    <row r="7" spans="1:7" x14ac:dyDescent="0.2">
      <c r="A7" s="34" t="s">
        <v>136</v>
      </c>
      <c r="B7" s="35">
        <f>B8+B12</f>
        <v>156580.48000000001</v>
      </c>
      <c r="C7" s="35">
        <f t="shared" ref="C7:E7" si="0">C8+C12</f>
        <v>7500000</v>
      </c>
      <c r="D7" s="35">
        <f t="shared" si="0"/>
        <v>7500000</v>
      </c>
      <c r="E7" s="35">
        <f t="shared" si="0"/>
        <v>212.5</v>
      </c>
      <c r="F7" s="68">
        <f t="shared" ref="F7:F14" si="1">IFERROR(E7/B7*100,"-")</f>
        <v>0.13571295732392696</v>
      </c>
      <c r="G7" s="69">
        <f>IFERROR(E7/D7*100,"-")</f>
        <v>2.8333333333333331E-3</v>
      </c>
    </row>
    <row r="8" spans="1:7" x14ac:dyDescent="0.2">
      <c r="A8" s="38" t="s">
        <v>137</v>
      </c>
      <c r="B8" s="39">
        <f>B9</f>
        <v>269.23</v>
      </c>
      <c r="C8" s="39">
        <v>0</v>
      </c>
      <c r="D8" s="39">
        <v>0</v>
      </c>
      <c r="E8" s="39">
        <f>E9</f>
        <v>212.5</v>
      </c>
      <c r="F8" s="70">
        <f t="shared" si="1"/>
        <v>78.928796939419826</v>
      </c>
      <c r="G8" s="70" t="str">
        <f>IFERROR(E8/D8*100,"-")</f>
        <v>-</v>
      </c>
    </row>
    <row r="9" spans="1:7" ht="12.75" customHeight="1" x14ac:dyDescent="0.2">
      <c r="A9" s="41" t="s">
        <v>138</v>
      </c>
      <c r="B9" s="39">
        <f t="shared" ref="B9" si="2">B10</f>
        <v>269.23</v>
      </c>
      <c r="C9" s="39"/>
      <c r="D9" s="39"/>
      <c r="E9" s="39">
        <f>E10</f>
        <v>212.5</v>
      </c>
      <c r="F9" s="70">
        <f t="shared" si="1"/>
        <v>78.928796939419826</v>
      </c>
      <c r="G9" s="70"/>
    </row>
    <row r="10" spans="1:7" x14ac:dyDescent="0.2">
      <c r="A10" s="42" t="s">
        <v>139</v>
      </c>
      <c r="B10" s="43">
        <v>269.23</v>
      </c>
      <c r="C10" s="43"/>
      <c r="D10" s="43"/>
      <c r="E10" s="43">
        <v>212.5</v>
      </c>
      <c r="F10" s="71">
        <f t="shared" si="1"/>
        <v>78.928796939419826</v>
      </c>
      <c r="G10" s="70"/>
    </row>
    <row r="11" spans="1:7" x14ac:dyDescent="0.2">
      <c r="A11" s="42"/>
      <c r="B11" s="43"/>
      <c r="C11" s="43"/>
      <c r="D11" s="43"/>
      <c r="E11" s="43"/>
      <c r="F11" s="71"/>
      <c r="G11" s="70"/>
    </row>
    <row r="12" spans="1:7" x14ac:dyDescent="0.2">
      <c r="A12" s="38" t="s">
        <v>140</v>
      </c>
      <c r="B12" s="39">
        <f t="shared" ref="B12:B13" si="3">B13</f>
        <v>156311.25</v>
      </c>
      <c r="C12" s="39">
        <v>7500000</v>
      </c>
      <c r="D12" s="39">
        <v>7500000</v>
      </c>
      <c r="E12" s="39">
        <f>E13</f>
        <v>0</v>
      </c>
      <c r="F12" s="70">
        <f t="shared" si="1"/>
        <v>0</v>
      </c>
      <c r="G12" s="70">
        <f>IFERROR(E12/D12*100,"-")</f>
        <v>0</v>
      </c>
    </row>
    <row r="13" spans="1:7" s="52" customFormat="1" ht="12.75" customHeight="1" x14ac:dyDescent="0.2">
      <c r="A13" s="41" t="s">
        <v>141</v>
      </c>
      <c r="B13" s="39">
        <f t="shared" si="3"/>
        <v>156311.25</v>
      </c>
      <c r="C13" s="39"/>
      <c r="D13" s="39"/>
      <c r="E13" s="39">
        <f>E14</f>
        <v>0</v>
      </c>
      <c r="F13" s="70">
        <f t="shared" si="1"/>
        <v>0</v>
      </c>
      <c r="G13" s="70"/>
    </row>
    <row r="14" spans="1:7" x14ac:dyDescent="0.2">
      <c r="A14" s="42" t="s">
        <v>250</v>
      </c>
      <c r="B14" s="43">
        <v>156311.25</v>
      </c>
      <c r="C14" s="43"/>
      <c r="D14" s="43"/>
      <c r="E14" s="43">
        <v>0</v>
      </c>
      <c r="F14" s="71">
        <f t="shared" si="1"/>
        <v>0</v>
      </c>
      <c r="G14" s="70"/>
    </row>
    <row r="15" spans="1:7" x14ac:dyDescent="0.2">
      <c r="A15" s="42"/>
      <c r="B15" s="43"/>
      <c r="C15" s="43"/>
      <c r="D15" s="43"/>
      <c r="E15" s="43"/>
      <c r="F15" s="71"/>
      <c r="G15" s="70"/>
    </row>
    <row r="16" spans="1:7" x14ac:dyDescent="0.2">
      <c r="A16" s="47" t="s">
        <v>142</v>
      </c>
      <c r="B16" s="48">
        <f>B8+B12</f>
        <v>156580.48000000001</v>
      </c>
      <c r="C16" s="48">
        <f>C8+C12</f>
        <v>7500000</v>
      </c>
      <c r="D16" s="48">
        <f>D8+D12</f>
        <v>7500000</v>
      </c>
      <c r="E16" s="48">
        <f>E8+E12</f>
        <v>212.5</v>
      </c>
      <c r="F16" s="72">
        <f>IFERROR(E16/B16*100,"-")</f>
        <v>0.13571295732392696</v>
      </c>
      <c r="G16" s="72">
        <f>IFERROR(E16/D16*100,"-")</f>
        <v>2.8333333333333331E-3</v>
      </c>
    </row>
    <row r="17" spans="1:7" x14ac:dyDescent="0.2">
      <c r="A17" s="64"/>
      <c r="B17" s="50"/>
      <c r="C17" s="50"/>
      <c r="D17" s="50"/>
      <c r="E17" s="50"/>
      <c r="F17" s="73"/>
      <c r="G17" s="74"/>
    </row>
    <row r="18" spans="1:7" x14ac:dyDescent="0.2">
      <c r="A18" s="34" t="s">
        <v>143</v>
      </c>
      <c r="B18" s="35">
        <f>B19+B22</f>
        <v>4388366.95</v>
      </c>
      <c r="C18" s="35">
        <f>C19+C22</f>
        <v>2043956</v>
      </c>
      <c r="D18" s="35">
        <f>D19+D22</f>
        <v>2043956</v>
      </c>
      <c r="E18" s="35">
        <f>E19+E22</f>
        <v>954610.83000000007</v>
      </c>
      <c r="F18" s="68">
        <f t="shared" ref="F18:F26" si="4">IFERROR(E18/B18*100,"-")</f>
        <v>21.753213459052233</v>
      </c>
      <c r="G18" s="68">
        <f>IFERROR(E18/D18*100,"-")</f>
        <v>46.704079246324284</v>
      </c>
    </row>
    <row r="19" spans="1:7" x14ac:dyDescent="0.2">
      <c r="A19" s="38" t="s">
        <v>144</v>
      </c>
      <c r="B19" s="39">
        <v>0</v>
      </c>
      <c r="C19" s="39">
        <v>50000</v>
      </c>
      <c r="D19" s="39">
        <v>50000</v>
      </c>
      <c r="E19" s="39">
        <v>0</v>
      </c>
      <c r="F19" s="70" t="str">
        <f t="shared" si="4"/>
        <v>-</v>
      </c>
      <c r="G19" s="70">
        <f>IFERROR(E19/D19*100,"-")</f>
        <v>0</v>
      </c>
    </row>
    <row r="20" spans="1:7" hidden="1" x14ac:dyDescent="0.2">
      <c r="A20" s="164" t="s">
        <v>601</v>
      </c>
      <c r="B20" s="39">
        <f>B21</f>
        <v>0</v>
      </c>
      <c r="C20" s="39"/>
      <c r="D20" s="39"/>
      <c r="E20" s="39">
        <f>E21</f>
        <v>0</v>
      </c>
      <c r="F20" s="70" t="str">
        <f t="shared" ref="F20" si="5">IFERROR(E20/B20*100,"-")</f>
        <v>-</v>
      </c>
      <c r="G20" s="70"/>
    </row>
    <row r="21" spans="1:7" x14ac:dyDescent="0.2">
      <c r="A21" s="38"/>
      <c r="B21" s="39"/>
      <c r="C21" s="39"/>
      <c r="D21" s="39"/>
      <c r="E21" s="39"/>
      <c r="F21" s="70"/>
      <c r="G21" s="70"/>
    </row>
    <row r="22" spans="1:7" x14ac:dyDescent="0.2">
      <c r="A22" s="38" t="s">
        <v>145</v>
      </c>
      <c r="B22" s="39">
        <f>B23+B25</f>
        <v>4388366.95</v>
      </c>
      <c r="C22" s="39">
        <v>1993956</v>
      </c>
      <c r="D22" s="39">
        <v>1993956</v>
      </c>
      <c r="E22" s="39">
        <f>E23+E25</f>
        <v>954610.83000000007</v>
      </c>
      <c r="F22" s="70">
        <f t="shared" si="4"/>
        <v>21.753213459052233</v>
      </c>
      <c r="G22" s="70">
        <f>IFERROR(E22/D22*100,"-")</f>
        <v>47.875220416097456</v>
      </c>
    </row>
    <row r="23" spans="1:7" ht="12.75" customHeight="1" x14ac:dyDescent="0.2">
      <c r="A23" s="41" t="s">
        <v>293</v>
      </c>
      <c r="B23" s="39">
        <f t="shared" ref="B23" si="6">B24</f>
        <v>306305.18</v>
      </c>
      <c r="C23" s="39"/>
      <c r="D23" s="39"/>
      <c r="E23" s="39">
        <f>E24</f>
        <v>306305.18</v>
      </c>
      <c r="F23" s="70">
        <f>IFERROR(E23/B23*100,"-")</f>
        <v>100</v>
      </c>
      <c r="G23" s="70"/>
    </row>
    <row r="24" spans="1:7" x14ac:dyDescent="0.2">
      <c r="A24" s="42" t="s">
        <v>294</v>
      </c>
      <c r="B24" s="43">
        <v>306305.18</v>
      </c>
      <c r="C24" s="43"/>
      <c r="D24" s="43"/>
      <c r="E24" s="43">
        <v>306305.18</v>
      </c>
      <c r="F24" s="71">
        <f t="shared" si="4"/>
        <v>100</v>
      </c>
      <c r="G24" s="70"/>
    </row>
    <row r="25" spans="1:7" s="52" customFormat="1" ht="25.5" x14ac:dyDescent="0.2">
      <c r="A25" s="41" t="s">
        <v>146</v>
      </c>
      <c r="B25" s="39">
        <f>B26</f>
        <v>4082061.77</v>
      </c>
      <c r="C25" s="39"/>
      <c r="D25" s="39"/>
      <c r="E25" s="39">
        <f>E26</f>
        <v>648305.65</v>
      </c>
      <c r="F25" s="70">
        <f t="shared" si="4"/>
        <v>15.881818711430229</v>
      </c>
      <c r="G25" s="70"/>
    </row>
    <row r="26" spans="1:7" ht="12.75" customHeight="1" x14ac:dyDescent="0.2">
      <c r="A26" s="42" t="s">
        <v>147</v>
      </c>
      <c r="B26" s="43">
        <v>4082061.77</v>
      </c>
      <c r="C26" s="43"/>
      <c r="D26" s="43"/>
      <c r="E26" s="43">
        <v>648305.65</v>
      </c>
      <c r="F26" s="71">
        <f t="shared" si="4"/>
        <v>15.881818711430229</v>
      </c>
      <c r="G26" s="70"/>
    </row>
    <row r="27" spans="1:7" x14ac:dyDescent="0.2">
      <c r="A27" s="42"/>
      <c r="B27" s="43"/>
      <c r="C27" s="43"/>
      <c r="D27" s="43"/>
      <c r="E27" s="43"/>
      <c r="F27" s="71"/>
      <c r="G27" s="70"/>
    </row>
    <row r="28" spans="1:7" x14ac:dyDescent="0.2">
      <c r="A28" s="47" t="s">
        <v>148</v>
      </c>
      <c r="B28" s="48">
        <f>B19+B22</f>
        <v>4388366.95</v>
      </c>
      <c r="C28" s="48">
        <f>C19+C22</f>
        <v>2043956</v>
      </c>
      <c r="D28" s="48">
        <f>D19+D22</f>
        <v>2043956</v>
      </c>
      <c r="E28" s="48">
        <f>E19+E22</f>
        <v>954610.83000000007</v>
      </c>
      <c r="F28" s="72">
        <f>IFERROR(E28/B28*100,"-")</f>
        <v>21.753213459052233</v>
      </c>
      <c r="G28" s="72">
        <f>IFERROR(E28/D28*100,"-")</f>
        <v>46.704079246324284</v>
      </c>
    </row>
    <row r="29" spans="1:7" x14ac:dyDescent="0.2">
      <c r="B29" s="50"/>
      <c r="C29" s="50"/>
      <c r="D29" s="50"/>
      <c r="E29" s="50"/>
    </row>
    <row r="32" spans="1:7" x14ac:dyDescent="0.2">
      <c r="B32" s="50"/>
      <c r="C32" s="50"/>
      <c r="D32" s="50"/>
      <c r="E32" s="50"/>
      <c r="F32" s="50"/>
      <c r="G32" s="50"/>
    </row>
  </sheetData>
  <mergeCells count="1">
    <mergeCell ref="A3:G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5" firstPageNumber="11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H27"/>
  <sheetViews>
    <sheetView showGridLines="0" view="pageBreakPreview" zoomScaleNormal="100" zoomScaleSheetLayoutView="100" workbookViewId="0">
      <selection activeCell="K2694" sqref="K2694"/>
    </sheetView>
  </sheetViews>
  <sheetFormatPr defaultColWidth="9.140625" defaultRowHeight="12.75" x14ac:dyDescent="0.2"/>
  <cols>
    <col min="1" max="1" width="79.5703125" style="26" customWidth="1"/>
    <col min="2" max="2" width="18.42578125" style="26" customWidth="1"/>
    <col min="3" max="4" width="14.7109375" style="26" customWidth="1"/>
    <col min="5" max="5" width="18.42578125" style="26" customWidth="1"/>
    <col min="6" max="7" width="8.28515625" style="51" customWidth="1"/>
    <col min="8" max="16384" width="9.140625" style="26"/>
  </cols>
  <sheetData>
    <row r="1" spans="1:8" s="55" customFormat="1" ht="15.75" x14ac:dyDescent="0.25">
      <c r="A1" s="193" t="s">
        <v>306</v>
      </c>
      <c r="B1" s="193"/>
      <c r="C1" s="193"/>
      <c r="D1" s="193"/>
      <c r="E1" s="193"/>
      <c r="F1" s="193"/>
      <c r="G1" s="193"/>
    </row>
    <row r="2" spans="1:8" x14ac:dyDescent="0.2">
      <c r="A2" s="29"/>
      <c r="B2" s="29"/>
      <c r="C2" s="29"/>
      <c r="D2" s="29"/>
      <c r="E2" s="29"/>
      <c r="F2" s="76"/>
      <c r="G2" s="76"/>
    </row>
    <row r="3" spans="1:8" ht="42.75" customHeight="1" x14ac:dyDescent="0.2">
      <c r="A3" s="31" t="s">
        <v>153</v>
      </c>
      <c r="B3" s="14" t="str">
        <f>Sažetak!B12</f>
        <v>Ostvarenje / izvršenje 
01.01.-30.06.2024.</v>
      </c>
      <c r="C3" s="14" t="str">
        <f>Sažetak!C12</f>
        <v>Izvorni plan
2025.</v>
      </c>
      <c r="D3" s="14" t="str">
        <f>Sažetak!D12</f>
        <v>Tekući plan 
2025.</v>
      </c>
      <c r="E3" s="14" t="str">
        <f>Sažetak!E12</f>
        <v>Ostvarenje / izvršenje 
01.01.-30.06.2025.</v>
      </c>
      <c r="F3" s="15" t="s">
        <v>240</v>
      </c>
      <c r="G3" s="15" t="s">
        <v>241</v>
      </c>
    </row>
    <row r="4" spans="1:8" s="33" customFormat="1" ht="11.25" x14ac:dyDescent="0.2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77" t="s">
        <v>150</v>
      </c>
      <c r="G4" s="77" t="s">
        <v>151</v>
      </c>
    </row>
    <row r="5" spans="1:8" x14ac:dyDescent="0.2">
      <c r="A5" s="34" t="s">
        <v>168</v>
      </c>
      <c r="B5" s="34"/>
      <c r="C5" s="34"/>
      <c r="D5" s="34"/>
      <c r="E5" s="34"/>
      <c r="F5" s="78"/>
      <c r="G5" s="78"/>
    </row>
    <row r="6" spans="1:8" x14ac:dyDescent="0.2">
      <c r="A6" s="41" t="s">
        <v>201</v>
      </c>
      <c r="B6" s="39">
        <f t="shared" ref="B6:D6" si="0">B7</f>
        <v>269.23</v>
      </c>
      <c r="C6" s="39">
        <f t="shared" si="0"/>
        <v>0</v>
      </c>
      <c r="D6" s="39">
        <f t="shared" si="0"/>
        <v>0</v>
      </c>
      <c r="E6" s="39">
        <f t="shared" ref="E6" si="1">E7</f>
        <v>212.5</v>
      </c>
      <c r="F6" s="40">
        <f t="shared" ref="F6:F9" si="2">IFERROR(E6/B6*100,"-")</f>
        <v>78.928796939419826</v>
      </c>
      <c r="G6" s="40" t="str">
        <f t="shared" ref="G6:G9" si="3">IFERROR(E6/D6*100,"-")</f>
        <v>-</v>
      </c>
      <c r="H6" s="79"/>
    </row>
    <row r="7" spans="1:8" x14ac:dyDescent="0.2">
      <c r="A7" s="42" t="s">
        <v>190</v>
      </c>
      <c r="B7" s="43">
        <v>269.23</v>
      </c>
      <c r="C7" s="43">
        <v>0</v>
      </c>
      <c r="D7" s="43">
        <v>0</v>
      </c>
      <c r="E7" s="43">
        <v>212.5</v>
      </c>
      <c r="F7" s="45">
        <f t="shared" si="2"/>
        <v>78.928796939419826</v>
      </c>
      <c r="G7" s="45" t="str">
        <f t="shared" si="3"/>
        <v>-</v>
      </c>
    </row>
    <row r="8" spans="1:8" x14ac:dyDescent="0.2">
      <c r="A8" s="41" t="s">
        <v>206</v>
      </c>
      <c r="B8" s="39">
        <f t="shared" ref="B8:D8" si="4">B9</f>
        <v>156580.48000000001</v>
      </c>
      <c r="C8" s="39">
        <f t="shared" si="4"/>
        <v>7500000</v>
      </c>
      <c r="D8" s="39">
        <f t="shared" si="4"/>
        <v>7500000</v>
      </c>
      <c r="E8" s="39">
        <f t="shared" ref="E8" si="5">E9</f>
        <v>0</v>
      </c>
      <c r="F8" s="40">
        <f t="shared" si="2"/>
        <v>0</v>
      </c>
      <c r="G8" s="40">
        <f t="shared" si="3"/>
        <v>0</v>
      </c>
    </row>
    <row r="9" spans="1:8" x14ac:dyDescent="0.2">
      <c r="A9" s="42" t="s">
        <v>192</v>
      </c>
      <c r="B9" s="43">
        <v>156580.48000000001</v>
      </c>
      <c r="C9" s="43">
        <v>7500000</v>
      </c>
      <c r="D9" s="43">
        <v>7500000</v>
      </c>
      <c r="E9" s="43">
        <v>0</v>
      </c>
      <c r="F9" s="45">
        <f t="shared" si="2"/>
        <v>0</v>
      </c>
      <c r="G9" s="45">
        <f t="shared" si="3"/>
        <v>0</v>
      </c>
    </row>
    <row r="10" spans="1:8" x14ac:dyDescent="0.2">
      <c r="A10" s="42"/>
      <c r="B10" s="43"/>
      <c r="C10" s="43"/>
      <c r="D10" s="43"/>
      <c r="E10" s="43"/>
      <c r="F10" s="45"/>
      <c r="G10" s="45"/>
    </row>
    <row r="11" spans="1:8" x14ac:dyDescent="0.2">
      <c r="A11" s="47" t="s">
        <v>142</v>
      </c>
      <c r="B11" s="48">
        <f>B6+B8</f>
        <v>156849.71000000002</v>
      </c>
      <c r="C11" s="48">
        <f t="shared" ref="C11:E11" si="6">C6+C8</f>
        <v>7500000</v>
      </c>
      <c r="D11" s="48">
        <f t="shared" si="6"/>
        <v>7500000</v>
      </c>
      <c r="E11" s="48">
        <f t="shared" si="6"/>
        <v>212.5</v>
      </c>
      <c r="F11" s="49">
        <f>IFERROR(E11/B11*100,"-")</f>
        <v>0.13548000821933301</v>
      </c>
      <c r="G11" s="49">
        <f>IFERROR(E11/D11*100,"-")</f>
        <v>2.8333333333333331E-3</v>
      </c>
    </row>
    <row r="12" spans="1:8" x14ac:dyDescent="0.2">
      <c r="B12" s="50"/>
      <c r="C12" s="50"/>
      <c r="D12" s="50"/>
      <c r="E12" s="50"/>
    </row>
    <row r="13" spans="1:8" x14ac:dyDescent="0.2">
      <c r="B13" s="50"/>
      <c r="C13" s="50"/>
      <c r="D13" s="50"/>
      <c r="E13" s="50"/>
    </row>
    <row r="14" spans="1:8" x14ac:dyDescent="0.2">
      <c r="A14" s="34" t="s">
        <v>169</v>
      </c>
      <c r="B14" s="80"/>
      <c r="C14" s="80"/>
      <c r="D14" s="80"/>
      <c r="E14" s="80"/>
      <c r="F14" s="81"/>
      <c r="G14" s="81"/>
    </row>
    <row r="15" spans="1:8" x14ac:dyDescent="0.2">
      <c r="A15" s="41" t="s">
        <v>201</v>
      </c>
      <c r="B15" s="39">
        <f t="shared" ref="B15:D15" si="7">B16</f>
        <v>226239.8</v>
      </c>
      <c r="C15" s="39">
        <f t="shared" si="7"/>
        <v>727597</v>
      </c>
      <c r="D15" s="39">
        <f t="shared" si="7"/>
        <v>727597</v>
      </c>
      <c r="E15" s="39">
        <f t="shared" ref="E15" si="8">E16</f>
        <v>328241.81</v>
      </c>
      <c r="F15" s="40">
        <f t="shared" ref="F15:F21" si="9">IFERROR(E15/B15*100,"-")</f>
        <v>145.08579392308516</v>
      </c>
      <c r="G15" s="40">
        <f t="shared" ref="G15:G21" si="10">IFERROR(E15/D15*100,"-")</f>
        <v>45.113134056352621</v>
      </c>
    </row>
    <row r="16" spans="1:8" x14ac:dyDescent="0.2">
      <c r="A16" s="42" t="s">
        <v>190</v>
      </c>
      <c r="B16" s="43">
        <v>226239.8</v>
      </c>
      <c r="C16" s="43">
        <v>727597</v>
      </c>
      <c r="D16" s="43">
        <v>727597</v>
      </c>
      <c r="E16" s="43">
        <v>328241.81</v>
      </c>
      <c r="F16" s="45">
        <f t="shared" si="9"/>
        <v>145.08579392308516</v>
      </c>
      <c r="G16" s="45">
        <f t="shared" si="10"/>
        <v>45.113134056352621</v>
      </c>
    </row>
    <row r="17" spans="1:7" x14ac:dyDescent="0.2">
      <c r="A17" s="41" t="s">
        <v>202</v>
      </c>
      <c r="B17" s="39">
        <f t="shared" ref="B17:D17" si="11">B18</f>
        <v>0</v>
      </c>
      <c r="C17" s="39">
        <f t="shared" si="11"/>
        <v>179176</v>
      </c>
      <c r="D17" s="39">
        <f t="shared" si="11"/>
        <v>179176</v>
      </c>
      <c r="E17" s="39">
        <f t="shared" ref="E17" si="12">E18</f>
        <v>2875.66</v>
      </c>
      <c r="F17" s="40" t="str">
        <f t="shared" ref="F17:F18" si="13">IFERROR(E17/B17*100,"-")</f>
        <v>-</v>
      </c>
      <c r="G17" s="40">
        <f t="shared" ref="G17:G18" si="14">IFERROR(E17/D17*100,"-")</f>
        <v>1.6049359289190515</v>
      </c>
    </row>
    <row r="18" spans="1:7" x14ac:dyDescent="0.2">
      <c r="A18" s="42" t="s">
        <v>197</v>
      </c>
      <c r="B18" s="43">
        <v>0</v>
      </c>
      <c r="C18" s="43">
        <v>179176</v>
      </c>
      <c r="D18" s="43">
        <v>179176</v>
      </c>
      <c r="E18" s="43">
        <v>2875.66</v>
      </c>
      <c r="F18" s="45" t="str">
        <f t="shared" si="13"/>
        <v>-</v>
      </c>
      <c r="G18" s="45">
        <f t="shared" si="14"/>
        <v>1.6049359289190515</v>
      </c>
    </row>
    <row r="19" spans="1:7" x14ac:dyDescent="0.2">
      <c r="A19" s="41" t="s">
        <v>203</v>
      </c>
      <c r="B19" s="39">
        <f t="shared" ref="B19:D19" si="15">SUM(B20:B21)</f>
        <v>741844.78</v>
      </c>
      <c r="C19" s="39">
        <f t="shared" si="15"/>
        <v>1137183</v>
      </c>
      <c r="D19" s="39">
        <f t="shared" si="15"/>
        <v>1137183</v>
      </c>
      <c r="E19" s="39">
        <f t="shared" ref="E19" si="16">SUM(E20:E21)</f>
        <v>623493.36</v>
      </c>
      <c r="F19" s="40">
        <f t="shared" si="9"/>
        <v>84.046336485645952</v>
      </c>
      <c r="G19" s="40">
        <f t="shared" si="10"/>
        <v>54.827882583541964</v>
      </c>
    </row>
    <row r="20" spans="1:7" x14ac:dyDescent="0.2">
      <c r="A20" s="42" t="s">
        <v>193</v>
      </c>
      <c r="B20" s="43">
        <v>424712.06</v>
      </c>
      <c r="C20" s="43">
        <v>618892</v>
      </c>
      <c r="D20" s="43">
        <v>618892</v>
      </c>
      <c r="E20" s="43">
        <v>243714.82</v>
      </c>
      <c r="F20" s="45">
        <f t="shared" si="9"/>
        <v>57.383541216135939</v>
      </c>
      <c r="G20" s="45">
        <f t="shared" si="10"/>
        <v>39.37921640609347</v>
      </c>
    </row>
    <row r="21" spans="1:7" x14ac:dyDescent="0.2">
      <c r="A21" s="42" t="s">
        <v>196</v>
      </c>
      <c r="B21" s="43">
        <v>317132.71999999997</v>
      </c>
      <c r="C21" s="43">
        <v>518291</v>
      </c>
      <c r="D21" s="43">
        <v>518291</v>
      </c>
      <c r="E21" s="43">
        <v>379778.54</v>
      </c>
      <c r="F21" s="45">
        <f t="shared" si="9"/>
        <v>119.75381789680991</v>
      </c>
      <c r="G21" s="45">
        <f t="shared" si="10"/>
        <v>73.275156234624944</v>
      </c>
    </row>
    <row r="22" spans="1:7" x14ac:dyDescent="0.2">
      <c r="A22" s="41" t="s">
        <v>206</v>
      </c>
      <c r="B22" s="39">
        <f t="shared" ref="B22:D22" si="17">B23</f>
        <v>3420282.37</v>
      </c>
      <c r="C22" s="39">
        <f t="shared" si="17"/>
        <v>0</v>
      </c>
      <c r="D22" s="39">
        <f t="shared" si="17"/>
        <v>0</v>
      </c>
      <c r="E22" s="39">
        <f t="shared" ref="E22" si="18">E23</f>
        <v>0</v>
      </c>
      <c r="F22" s="40">
        <f t="shared" ref="F22" si="19">IFERROR(E22/B22*100,"-")</f>
        <v>0</v>
      </c>
      <c r="G22" s="40" t="str">
        <f t="shared" ref="G22" si="20">IFERROR(E22/D22*100,"-")</f>
        <v>-</v>
      </c>
    </row>
    <row r="23" spans="1:7" x14ac:dyDescent="0.2">
      <c r="A23" s="42" t="s">
        <v>192</v>
      </c>
      <c r="B23" s="43">
        <v>3420282.37</v>
      </c>
      <c r="C23" s="43">
        <v>0</v>
      </c>
      <c r="D23" s="43">
        <v>0</v>
      </c>
      <c r="E23" s="43">
        <v>0</v>
      </c>
      <c r="F23" s="40">
        <f t="shared" ref="F23" si="21">IFERROR(E23/B23*100,"-")</f>
        <v>0</v>
      </c>
      <c r="G23" s="40" t="str">
        <f t="shared" ref="G23" si="22">IFERROR(E23/D23*100,"-")</f>
        <v>-</v>
      </c>
    </row>
    <row r="24" spans="1:7" x14ac:dyDescent="0.2">
      <c r="A24" s="42"/>
      <c r="B24" s="43"/>
      <c r="C24" s="43"/>
      <c r="D24" s="43"/>
      <c r="E24" s="43"/>
      <c r="F24" s="46"/>
      <c r="G24" s="45"/>
    </row>
    <row r="25" spans="1:7" x14ac:dyDescent="0.2">
      <c r="A25" s="47" t="s">
        <v>148</v>
      </c>
      <c r="B25" s="48">
        <f t="shared" ref="B25:D25" si="23">B15+B17+B19+B22</f>
        <v>4388366.95</v>
      </c>
      <c r="C25" s="48">
        <f t="shared" si="23"/>
        <v>2043956</v>
      </c>
      <c r="D25" s="48">
        <f t="shared" si="23"/>
        <v>2043956</v>
      </c>
      <c r="E25" s="48">
        <f t="shared" ref="E25" si="24">E15+E17+E19+E22</f>
        <v>954610.83</v>
      </c>
      <c r="F25" s="49">
        <f>IFERROR(E25/B25*100,"-")</f>
        <v>21.75321345905223</v>
      </c>
      <c r="G25" s="49">
        <f>IFERROR(E25/D25*100,"-")</f>
        <v>46.704079246324284</v>
      </c>
    </row>
    <row r="26" spans="1:7" x14ac:dyDescent="0.2">
      <c r="A26" s="42"/>
      <c r="B26" s="43"/>
      <c r="C26" s="43"/>
      <c r="D26" s="43"/>
      <c r="E26" s="43"/>
      <c r="F26" s="45"/>
      <c r="G26" s="45"/>
    </row>
    <row r="27" spans="1:7" x14ac:dyDescent="0.2">
      <c r="A27" s="38"/>
      <c r="B27" s="82"/>
      <c r="C27" s="82"/>
      <c r="D27" s="82"/>
      <c r="E27" s="82"/>
      <c r="F27" s="40"/>
      <c r="G27" s="40"/>
    </row>
  </sheetData>
  <mergeCells count="1">
    <mergeCell ref="A1:G1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5" firstPageNumber="12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57"/>
  <sheetViews>
    <sheetView view="pageBreakPreview" zoomScaleNormal="100" zoomScaleSheetLayoutView="100" workbookViewId="0">
      <selection activeCell="G38" sqref="G38"/>
    </sheetView>
  </sheetViews>
  <sheetFormatPr defaultRowHeight="15" x14ac:dyDescent="0.25"/>
  <cols>
    <col min="1" max="1" width="107.5703125" customWidth="1"/>
    <col min="2" max="3" width="14.7109375" customWidth="1"/>
    <col min="4" max="4" width="18.42578125" customWidth="1"/>
    <col min="5" max="5" width="8.28515625" style="92" customWidth="1"/>
    <col min="7" max="7" width="14.5703125" bestFit="1" customWidth="1"/>
  </cols>
  <sheetData>
    <row r="1" spans="1:10" ht="19.5" x14ac:dyDescent="0.3">
      <c r="A1" s="188" t="s">
        <v>172</v>
      </c>
      <c r="B1" s="188"/>
      <c r="C1" s="188"/>
      <c r="D1" s="188"/>
      <c r="E1" s="188"/>
    </row>
    <row r="2" spans="1:10" ht="19.5" x14ac:dyDescent="0.3">
      <c r="A2" s="85"/>
      <c r="B2" s="85"/>
      <c r="C2" s="85"/>
      <c r="D2" s="85"/>
      <c r="E2" s="86"/>
    </row>
    <row r="3" spans="1:10" ht="15.75" x14ac:dyDescent="0.25">
      <c r="A3" s="189" t="s">
        <v>173</v>
      </c>
      <c r="B3" s="189"/>
      <c r="C3" s="189"/>
      <c r="D3" s="189"/>
      <c r="E3" s="189"/>
    </row>
    <row r="4" spans="1:10" x14ac:dyDescent="0.25">
      <c r="A4" s="83"/>
      <c r="B4" s="83"/>
      <c r="C4" s="83"/>
      <c r="D4" s="83"/>
      <c r="E4" s="84"/>
    </row>
    <row r="5" spans="1:10" ht="15.75" x14ac:dyDescent="0.25">
      <c r="A5" s="194" t="s">
        <v>614</v>
      </c>
      <c r="B5" s="194"/>
      <c r="C5" s="194"/>
      <c r="D5" s="194"/>
      <c r="E5" s="194"/>
    </row>
    <row r="6" spans="1:10" x14ac:dyDescent="0.25">
      <c r="A6" s="83"/>
      <c r="B6" s="83"/>
      <c r="C6" s="83"/>
      <c r="D6" s="83"/>
      <c r="E6" s="84"/>
    </row>
    <row r="7" spans="1:10" s="94" customFormat="1" ht="15.75" x14ac:dyDescent="0.25">
      <c r="A7" s="10" t="s">
        <v>307</v>
      </c>
      <c r="B7" s="10"/>
      <c r="C7" s="10"/>
      <c r="D7" s="10"/>
      <c r="E7" s="93"/>
    </row>
    <row r="8" spans="1:10" x14ac:dyDescent="0.25">
      <c r="A8" s="83"/>
      <c r="B8" s="83"/>
      <c r="C8" s="83"/>
      <c r="D8" s="83"/>
      <c r="E8" s="84"/>
    </row>
    <row r="9" spans="1:10" s="26" customFormat="1" ht="42.75" customHeight="1" x14ac:dyDescent="0.2">
      <c r="A9" s="14" t="s">
        <v>309</v>
      </c>
      <c r="B9" s="14" t="str">
        <f>Sažetak!C12</f>
        <v>Izvorni plan
2025.</v>
      </c>
      <c r="C9" s="14" t="str">
        <f>Sažetak!D12</f>
        <v>Tekući plan 
2025.</v>
      </c>
      <c r="D9" s="31" t="s">
        <v>515</v>
      </c>
      <c r="E9" s="15" t="s">
        <v>198</v>
      </c>
    </row>
    <row r="10" spans="1:10" s="33" customFormat="1" ht="11.25" x14ac:dyDescent="0.2">
      <c r="A10" s="87">
        <v>1</v>
      </c>
      <c r="B10" s="87">
        <v>2</v>
      </c>
      <c r="C10" s="87">
        <v>3</v>
      </c>
      <c r="D10" s="87">
        <v>4</v>
      </c>
      <c r="E10" s="88" t="s">
        <v>174</v>
      </c>
    </row>
    <row r="11" spans="1:10" x14ac:dyDescent="0.25">
      <c r="A11" s="89" t="s">
        <v>175</v>
      </c>
      <c r="B11" s="66">
        <f>B12+B15+B17+B20+B25+B29+B32+B35+B37+B39</f>
        <v>256492935</v>
      </c>
      <c r="C11" s="66">
        <f>C12+C15+C17+C20+C25+C29+C32+C35+C37+C39</f>
        <v>256492935</v>
      </c>
      <c r="D11" s="66">
        <f>D12+D15+D17+D20+D25+D29+D32+D35+D37+D39</f>
        <v>108032203.90000001</v>
      </c>
      <c r="E11" s="67">
        <f>D11/C11*100</f>
        <v>42.118978403830113</v>
      </c>
      <c r="G11" s="90"/>
      <c r="H11" s="90"/>
      <c r="I11" s="90"/>
      <c r="J11" s="90"/>
    </row>
    <row r="12" spans="1:10" x14ac:dyDescent="0.25">
      <c r="A12" s="34" t="s">
        <v>239</v>
      </c>
      <c r="B12" s="35">
        <f>SUM(B13:B14)</f>
        <v>1327647</v>
      </c>
      <c r="C12" s="35">
        <f t="shared" ref="C12:D12" si="0">SUM(C13:C14)</f>
        <v>1568147</v>
      </c>
      <c r="D12" s="35">
        <f t="shared" si="0"/>
        <v>833891.12</v>
      </c>
      <c r="E12" s="36">
        <f t="shared" ref="E12:E40" si="1">D12/C12*100</f>
        <v>53.176846303312132</v>
      </c>
      <c r="F12" s="90"/>
    </row>
    <row r="13" spans="1:10" x14ac:dyDescent="0.25">
      <c r="A13" s="91" t="s">
        <v>182</v>
      </c>
      <c r="B13" s="39">
        <v>770542</v>
      </c>
      <c r="C13" s="39">
        <v>1011042</v>
      </c>
      <c r="D13" s="39">
        <v>679710.79</v>
      </c>
      <c r="E13" s="40">
        <f t="shared" si="1"/>
        <v>67.228739261079156</v>
      </c>
    </row>
    <row r="14" spans="1:10" x14ac:dyDescent="0.25">
      <c r="A14" s="91" t="s">
        <v>183</v>
      </c>
      <c r="B14" s="39">
        <v>557105</v>
      </c>
      <c r="C14" s="39">
        <v>557105</v>
      </c>
      <c r="D14" s="39">
        <v>154180.32999999999</v>
      </c>
      <c r="E14" s="40">
        <f t="shared" si="1"/>
        <v>27.675273063426104</v>
      </c>
    </row>
    <row r="15" spans="1:10" x14ac:dyDescent="0.25">
      <c r="A15" s="34" t="s">
        <v>180</v>
      </c>
      <c r="B15" s="35">
        <f>B16</f>
        <v>3605131</v>
      </c>
      <c r="C15" s="35">
        <f t="shared" ref="C15:D15" si="2">C16</f>
        <v>3511131</v>
      </c>
      <c r="D15" s="35">
        <f t="shared" si="2"/>
        <v>923078.95</v>
      </c>
      <c r="E15" s="36">
        <f t="shared" si="1"/>
        <v>26.290074337870045</v>
      </c>
    </row>
    <row r="16" spans="1:10" x14ac:dyDescent="0.25">
      <c r="A16" s="91" t="s">
        <v>184</v>
      </c>
      <c r="B16" s="39">
        <v>3605131</v>
      </c>
      <c r="C16" s="39">
        <v>3511131</v>
      </c>
      <c r="D16" s="39">
        <v>923078.95</v>
      </c>
      <c r="E16" s="40">
        <f t="shared" si="1"/>
        <v>26.290074337870045</v>
      </c>
    </row>
    <row r="17" spans="1:5" x14ac:dyDescent="0.25">
      <c r="A17" s="34" t="s">
        <v>279</v>
      </c>
      <c r="B17" s="35">
        <f>SUM(B18:B19)</f>
        <v>9284305</v>
      </c>
      <c r="C17" s="35">
        <f t="shared" ref="C17:D17" si="3">SUM(C18:C19)</f>
        <v>9157805</v>
      </c>
      <c r="D17" s="35">
        <f t="shared" si="3"/>
        <v>1420891.46</v>
      </c>
      <c r="E17" s="36">
        <f t="shared" si="1"/>
        <v>15.515633495144304</v>
      </c>
    </row>
    <row r="18" spans="1:5" x14ac:dyDescent="0.25">
      <c r="A18" s="91" t="s">
        <v>280</v>
      </c>
      <c r="B18" s="39">
        <v>8632126</v>
      </c>
      <c r="C18" s="39">
        <v>8505626</v>
      </c>
      <c r="D18" s="39">
        <v>1244803.73</v>
      </c>
      <c r="E18" s="40">
        <f t="shared" si="1"/>
        <v>14.635063074722543</v>
      </c>
    </row>
    <row r="19" spans="1:5" x14ac:dyDescent="0.25">
      <c r="A19" s="91" t="s">
        <v>281</v>
      </c>
      <c r="B19" s="39">
        <v>652179</v>
      </c>
      <c r="C19" s="39">
        <v>652179</v>
      </c>
      <c r="D19" s="39">
        <v>176087.73</v>
      </c>
      <c r="E19" s="40">
        <f t="shared" si="1"/>
        <v>26.9999080007176</v>
      </c>
    </row>
    <row r="20" spans="1:5" x14ac:dyDescent="0.25">
      <c r="A20" s="34" t="s">
        <v>181</v>
      </c>
      <c r="B20" s="35">
        <f>SUM(B21:B24)</f>
        <v>138385841</v>
      </c>
      <c r="C20" s="35">
        <f t="shared" ref="C20" si="4">SUM(C21:C24)</f>
        <v>138385841</v>
      </c>
      <c r="D20" s="35">
        <f>SUM(D21:D24)</f>
        <v>68635493.650000006</v>
      </c>
      <c r="E20" s="36">
        <f t="shared" si="1"/>
        <v>49.597193725910152</v>
      </c>
    </row>
    <row r="21" spans="1:5" x14ac:dyDescent="0.25">
      <c r="A21" s="91" t="s">
        <v>185</v>
      </c>
      <c r="B21" s="39">
        <v>14059415</v>
      </c>
      <c r="C21" s="39">
        <v>14049415</v>
      </c>
      <c r="D21" s="39">
        <v>7593241.0999999996</v>
      </c>
      <c r="E21" s="40">
        <f t="shared" si="1"/>
        <v>54.04667098238609</v>
      </c>
    </row>
    <row r="22" spans="1:5" x14ac:dyDescent="0.25">
      <c r="A22" s="91" t="s">
        <v>186</v>
      </c>
      <c r="B22" s="39">
        <v>80958729</v>
      </c>
      <c r="C22" s="39">
        <v>80883729</v>
      </c>
      <c r="D22" s="39">
        <v>36886918.859999999</v>
      </c>
      <c r="E22" s="40">
        <f t="shared" si="1"/>
        <v>45.604869256213448</v>
      </c>
    </row>
    <row r="23" spans="1:5" x14ac:dyDescent="0.25">
      <c r="A23" s="91" t="s">
        <v>187</v>
      </c>
      <c r="B23" s="39">
        <v>42903347</v>
      </c>
      <c r="C23" s="39">
        <v>42903347</v>
      </c>
      <c r="D23" s="39">
        <v>24061544.379999999</v>
      </c>
      <c r="E23" s="40">
        <f t="shared" si="1"/>
        <v>56.083140506497074</v>
      </c>
    </row>
    <row r="24" spans="1:5" x14ac:dyDescent="0.25">
      <c r="A24" s="91" t="s">
        <v>278</v>
      </c>
      <c r="B24" s="39">
        <v>464350</v>
      </c>
      <c r="C24" s="39">
        <v>549350</v>
      </c>
      <c r="D24" s="39">
        <v>93789.31</v>
      </c>
      <c r="E24" s="40">
        <f t="shared" si="1"/>
        <v>17.072778738509147</v>
      </c>
    </row>
    <row r="25" spans="1:5" x14ac:dyDescent="0.25">
      <c r="A25" s="34" t="s">
        <v>251</v>
      </c>
      <c r="B25" s="35">
        <f>SUM(B26:B28)</f>
        <v>92367458</v>
      </c>
      <c r="C25" s="35">
        <f>SUM(C26:C28)</f>
        <v>92367458</v>
      </c>
      <c r="D25" s="35">
        <f>SUM(D26:D28)</f>
        <v>31290859.359999999</v>
      </c>
      <c r="E25" s="36">
        <f t="shared" si="1"/>
        <v>33.87649723996951</v>
      </c>
    </row>
    <row r="26" spans="1:5" x14ac:dyDescent="0.25">
      <c r="A26" s="91" t="s">
        <v>252</v>
      </c>
      <c r="B26" s="39">
        <v>1000072</v>
      </c>
      <c r="C26" s="39">
        <v>1005072</v>
      </c>
      <c r="D26" s="39">
        <v>470574.27</v>
      </c>
      <c r="E26" s="40">
        <f t="shared" si="1"/>
        <v>46.819956182243658</v>
      </c>
    </row>
    <row r="27" spans="1:5" x14ac:dyDescent="0.25">
      <c r="A27" s="91" t="s">
        <v>188</v>
      </c>
      <c r="B27" s="39">
        <v>87329891</v>
      </c>
      <c r="C27" s="39">
        <v>87324891</v>
      </c>
      <c r="D27" s="39">
        <v>28640153.989999998</v>
      </c>
      <c r="E27" s="40">
        <f t="shared" si="1"/>
        <v>32.797239895781836</v>
      </c>
    </row>
    <row r="28" spans="1:5" x14ac:dyDescent="0.25">
      <c r="A28" s="91" t="s">
        <v>541</v>
      </c>
      <c r="B28" s="39">
        <v>4037495</v>
      </c>
      <c r="C28" s="39">
        <v>4037495</v>
      </c>
      <c r="D28" s="39">
        <v>2180131.1</v>
      </c>
      <c r="E28" s="40">
        <f>D28/C28*100</f>
        <v>53.99712197786004</v>
      </c>
    </row>
    <row r="29" spans="1:5" x14ac:dyDescent="0.25">
      <c r="A29" s="34" t="s">
        <v>295</v>
      </c>
      <c r="B29" s="35">
        <f>SUM(B30:B31)</f>
        <v>766590</v>
      </c>
      <c r="C29" s="35">
        <f t="shared" ref="C29:D29" si="5">SUM(C30:C31)</f>
        <v>766590</v>
      </c>
      <c r="D29" s="35">
        <f t="shared" si="5"/>
        <v>265734.74</v>
      </c>
      <c r="E29" s="36">
        <f t="shared" si="1"/>
        <v>34.664519495427804</v>
      </c>
    </row>
    <row r="30" spans="1:5" x14ac:dyDescent="0.25">
      <c r="A30" s="91" t="s">
        <v>296</v>
      </c>
      <c r="B30" s="39">
        <v>197600</v>
      </c>
      <c r="C30" s="39">
        <v>197600</v>
      </c>
      <c r="D30" s="39">
        <v>26262.16</v>
      </c>
      <c r="E30" s="40">
        <f t="shared" si="1"/>
        <v>13.290566801619432</v>
      </c>
    </row>
    <row r="31" spans="1:5" x14ac:dyDescent="0.25">
      <c r="A31" s="91" t="s">
        <v>189</v>
      </c>
      <c r="B31" s="39">
        <v>568990</v>
      </c>
      <c r="C31" s="39">
        <v>568990</v>
      </c>
      <c r="D31" s="39">
        <v>239472.58</v>
      </c>
      <c r="E31" s="40">
        <f t="shared" si="1"/>
        <v>42.087309091548178</v>
      </c>
    </row>
    <row r="32" spans="1:5" x14ac:dyDescent="0.25">
      <c r="A32" s="34" t="s">
        <v>253</v>
      </c>
      <c r="B32" s="35">
        <f>SUM(B33:B34)</f>
        <v>3674561</v>
      </c>
      <c r="C32" s="35">
        <f t="shared" ref="C32:D32" si="6">SUM(C33:C34)</f>
        <v>3674561</v>
      </c>
      <c r="D32" s="35">
        <f t="shared" si="6"/>
        <v>1604011.45</v>
      </c>
      <c r="E32" s="36">
        <f t="shared" si="1"/>
        <v>43.651784526097131</v>
      </c>
    </row>
    <row r="33" spans="1:5" x14ac:dyDescent="0.25">
      <c r="A33" s="91" t="s">
        <v>254</v>
      </c>
      <c r="B33" s="39">
        <v>2715276</v>
      </c>
      <c r="C33" s="39">
        <v>2715276</v>
      </c>
      <c r="D33" s="39">
        <v>1178042.6499999999</v>
      </c>
      <c r="E33" s="40">
        <f t="shared" si="1"/>
        <v>43.385742370204724</v>
      </c>
    </row>
    <row r="34" spans="1:5" x14ac:dyDescent="0.25">
      <c r="A34" s="91" t="s">
        <v>255</v>
      </c>
      <c r="B34" s="39">
        <v>959285</v>
      </c>
      <c r="C34" s="39">
        <v>959285</v>
      </c>
      <c r="D34" s="39">
        <v>425968.8</v>
      </c>
      <c r="E34" s="40">
        <f t="shared" si="1"/>
        <v>44.404822341639864</v>
      </c>
    </row>
    <row r="35" spans="1:5" x14ac:dyDescent="0.25">
      <c r="A35" s="34" t="s">
        <v>256</v>
      </c>
      <c r="B35" s="35">
        <f>B36</f>
        <v>186730</v>
      </c>
      <c r="C35" s="35">
        <f t="shared" ref="C35:D35" si="7">C36</f>
        <v>186730</v>
      </c>
      <c r="D35" s="35">
        <f t="shared" si="7"/>
        <v>37052.89</v>
      </c>
      <c r="E35" s="36">
        <f t="shared" si="1"/>
        <v>19.843030043378139</v>
      </c>
    </row>
    <row r="36" spans="1:5" x14ac:dyDescent="0.25">
      <c r="A36" s="91" t="s">
        <v>257</v>
      </c>
      <c r="B36" s="39">
        <v>186730</v>
      </c>
      <c r="C36" s="39">
        <v>186730</v>
      </c>
      <c r="D36" s="39">
        <v>37052.89</v>
      </c>
      <c r="E36" s="40">
        <f t="shared" si="1"/>
        <v>19.843030043378139</v>
      </c>
    </row>
    <row r="37" spans="1:5" x14ac:dyDescent="0.25">
      <c r="A37" s="34" t="s">
        <v>258</v>
      </c>
      <c r="B37" s="35">
        <f>B38</f>
        <v>6884387</v>
      </c>
      <c r="C37" s="35">
        <f t="shared" ref="C37:D37" si="8">C38</f>
        <v>6864387</v>
      </c>
      <c r="D37" s="35">
        <f t="shared" si="8"/>
        <v>3020466.23</v>
      </c>
      <c r="E37" s="36">
        <f t="shared" si="1"/>
        <v>44.001980511879644</v>
      </c>
    </row>
    <row r="38" spans="1:5" x14ac:dyDescent="0.25">
      <c r="A38" s="91" t="s">
        <v>259</v>
      </c>
      <c r="B38" s="39">
        <v>6884387</v>
      </c>
      <c r="C38" s="39">
        <v>6864387</v>
      </c>
      <c r="D38" s="39">
        <v>3020466.23</v>
      </c>
      <c r="E38" s="40">
        <f t="shared" si="1"/>
        <v>44.001980511879644</v>
      </c>
    </row>
    <row r="39" spans="1:5" x14ac:dyDescent="0.25">
      <c r="A39" s="34" t="s">
        <v>260</v>
      </c>
      <c r="B39" s="35">
        <f>B40</f>
        <v>10285</v>
      </c>
      <c r="C39" s="35">
        <f t="shared" ref="C39:D39" si="9">C40</f>
        <v>10285</v>
      </c>
      <c r="D39" s="35">
        <f t="shared" si="9"/>
        <v>724.05</v>
      </c>
      <c r="E39" s="36">
        <f t="shared" si="1"/>
        <v>7.0398638794360719</v>
      </c>
    </row>
    <row r="40" spans="1:5" x14ac:dyDescent="0.25">
      <c r="A40" s="91" t="s">
        <v>261</v>
      </c>
      <c r="B40" s="39">
        <v>10285</v>
      </c>
      <c r="C40" s="39">
        <v>10285</v>
      </c>
      <c r="D40" s="39">
        <v>724.05</v>
      </c>
      <c r="E40" s="40">
        <f t="shared" si="1"/>
        <v>7.0398638794360719</v>
      </c>
    </row>
    <row r="41" spans="1:5" x14ac:dyDescent="0.25">
      <c r="A41" s="101"/>
      <c r="B41" s="102"/>
      <c r="C41" s="102"/>
      <c r="D41" s="102"/>
      <c r="E41" s="103"/>
    </row>
    <row r="42" spans="1:5" x14ac:dyDescent="0.25">
      <c r="A42" s="101"/>
      <c r="B42" s="102"/>
      <c r="C42" s="102"/>
      <c r="D42" s="102"/>
      <c r="E42" s="103"/>
    </row>
    <row r="43" spans="1:5" x14ac:dyDescent="0.25">
      <c r="A43" s="101"/>
      <c r="B43" s="102"/>
      <c r="C43" s="102"/>
      <c r="D43" s="102"/>
      <c r="E43" s="103"/>
    </row>
    <row r="44" spans="1:5" x14ac:dyDescent="0.25">
      <c r="A44" s="83"/>
      <c r="B44" s="83"/>
      <c r="C44" s="83"/>
      <c r="D44" s="83"/>
      <c r="E44" s="84"/>
    </row>
    <row r="45" spans="1:5" x14ac:dyDescent="0.25">
      <c r="A45" s="83"/>
      <c r="B45" s="83"/>
      <c r="C45" s="83"/>
      <c r="D45" s="83"/>
      <c r="E45" s="84"/>
    </row>
    <row r="46" spans="1:5" x14ac:dyDescent="0.25">
      <c r="A46" s="83"/>
      <c r="B46" s="83"/>
      <c r="C46" s="83"/>
      <c r="D46" s="83"/>
      <c r="E46" s="84"/>
    </row>
    <row r="47" spans="1:5" x14ac:dyDescent="0.25">
      <c r="A47" s="83"/>
      <c r="B47" s="83"/>
      <c r="C47" s="83"/>
      <c r="D47" s="83"/>
      <c r="E47" s="84"/>
    </row>
    <row r="48" spans="1:5" x14ac:dyDescent="0.25">
      <c r="A48" s="83"/>
      <c r="B48" s="83"/>
      <c r="C48" s="83"/>
      <c r="D48" s="83"/>
      <c r="E48" s="84"/>
    </row>
    <row r="49" spans="1:5" x14ac:dyDescent="0.25">
      <c r="A49" s="83"/>
      <c r="B49" s="83"/>
      <c r="C49" s="83"/>
      <c r="D49" s="83"/>
      <c r="E49" s="84"/>
    </row>
    <row r="50" spans="1:5" x14ac:dyDescent="0.25">
      <c r="A50" s="83"/>
      <c r="B50" s="83"/>
      <c r="C50" s="83"/>
      <c r="D50" s="83"/>
      <c r="E50" s="84"/>
    </row>
    <row r="51" spans="1:5" x14ac:dyDescent="0.25">
      <c r="A51" s="83"/>
      <c r="B51" s="83"/>
      <c r="C51" s="83"/>
      <c r="D51" s="83"/>
      <c r="E51" s="84"/>
    </row>
    <row r="52" spans="1:5" x14ac:dyDescent="0.25">
      <c r="A52" s="83"/>
      <c r="B52" s="83"/>
      <c r="C52" s="83"/>
      <c r="D52" s="83"/>
      <c r="E52" s="84"/>
    </row>
    <row r="53" spans="1:5" x14ac:dyDescent="0.25">
      <c r="A53" s="83"/>
      <c r="B53" s="83"/>
      <c r="C53" s="83"/>
      <c r="D53" s="83"/>
      <c r="E53" s="84"/>
    </row>
    <row r="54" spans="1:5" x14ac:dyDescent="0.25">
      <c r="A54" s="83"/>
      <c r="B54" s="83"/>
      <c r="C54" s="83"/>
      <c r="D54" s="83"/>
      <c r="E54" s="84"/>
    </row>
    <row r="55" spans="1:5" x14ac:dyDescent="0.25">
      <c r="A55" s="83"/>
      <c r="B55" s="83"/>
      <c r="C55" s="83"/>
      <c r="D55" s="83"/>
      <c r="E55" s="84"/>
    </row>
    <row r="56" spans="1:5" x14ac:dyDescent="0.25">
      <c r="A56" s="83"/>
      <c r="B56" s="83"/>
      <c r="C56" s="83"/>
      <c r="D56" s="83"/>
      <c r="E56" s="84"/>
    </row>
    <row r="57" spans="1:5" x14ac:dyDescent="0.25">
      <c r="A57" s="83"/>
      <c r="B57" s="83"/>
      <c r="C57" s="83"/>
      <c r="D57" s="83"/>
      <c r="E57" s="84"/>
    </row>
  </sheetData>
  <mergeCells count="3">
    <mergeCell ref="A1:E1"/>
    <mergeCell ref="A3:E3"/>
    <mergeCell ref="A5:E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5" firstPageNumber="13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M2840"/>
  <sheetViews>
    <sheetView view="pageBreakPreview" zoomScale="80" zoomScaleNormal="90" zoomScaleSheetLayoutView="80" workbookViewId="0">
      <selection activeCell="A2698" sqref="A2698"/>
    </sheetView>
  </sheetViews>
  <sheetFormatPr defaultRowHeight="15" x14ac:dyDescent="0.25"/>
  <cols>
    <col min="1" max="1" width="107.5703125" customWidth="1"/>
    <col min="2" max="3" width="14.7109375" customWidth="1"/>
    <col min="4" max="4" width="18.42578125" customWidth="1"/>
    <col min="5" max="5" width="8.28515625" style="92" customWidth="1"/>
    <col min="6" max="6" width="7.5703125" customWidth="1"/>
  </cols>
  <sheetData>
    <row r="1" spans="1:6" s="94" customFormat="1" ht="15.75" x14ac:dyDescent="0.25">
      <c r="A1" s="10" t="s">
        <v>308</v>
      </c>
      <c r="B1" s="10"/>
      <c r="C1" s="10"/>
      <c r="D1" s="10"/>
      <c r="E1" s="93"/>
    </row>
    <row r="2" spans="1:6" ht="6.75" customHeight="1" x14ac:dyDescent="0.25">
      <c r="A2" s="83"/>
      <c r="B2" s="83"/>
      <c r="C2" s="83"/>
      <c r="D2" s="83"/>
      <c r="E2" s="84"/>
    </row>
    <row r="3" spans="1:6" s="26" customFormat="1" ht="42.75" customHeight="1" x14ac:dyDescent="0.2">
      <c r="A3" s="14" t="s">
        <v>340</v>
      </c>
      <c r="B3" s="14" t="str">
        <f>'Posebni dio-org.kl.'!B9</f>
        <v>Izvorni plan
2025.</v>
      </c>
      <c r="C3" s="14" t="str">
        <f>'Posebni dio-org.kl.'!C9</f>
        <v>Tekući plan 
2025.</v>
      </c>
      <c r="D3" s="14" t="str">
        <f>'Posebni dio-org.kl.'!D9</f>
        <v>Izvršenje
01.01.-30.06.2024.</v>
      </c>
      <c r="E3" s="15" t="s">
        <v>198</v>
      </c>
    </row>
    <row r="4" spans="1:6" s="33" customFormat="1" ht="11.25" x14ac:dyDescent="0.2">
      <c r="A4" s="87">
        <v>1</v>
      </c>
      <c r="B4" s="87">
        <v>2</v>
      </c>
      <c r="C4" s="87">
        <v>3</v>
      </c>
      <c r="D4" s="87">
        <v>4</v>
      </c>
      <c r="E4" s="88" t="s">
        <v>174</v>
      </c>
    </row>
    <row r="5" spans="1:6" ht="13.5" customHeight="1" x14ac:dyDescent="0.25">
      <c r="A5" s="95" t="s">
        <v>175</v>
      </c>
      <c r="B5" s="125">
        <f>B7+B97+B194+B407+B1679+B2255+B2327+B2586+B2614+B2677</f>
        <v>256492935</v>
      </c>
      <c r="C5" s="125">
        <f>C7+C97+C194+C407+C1679+C2255+C2327+C2586+C2614+C2677</f>
        <v>256492935</v>
      </c>
      <c r="D5" s="125">
        <f>D7+D97+D194+D407+D1679+D2255+D2327+D2586+D2614+D2677</f>
        <v>108032203.90000001</v>
      </c>
      <c r="E5" s="185">
        <f>IFERROR(D5/C5*100,"-")</f>
        <v>42.118978403830113</v>
      </c>
    </row>
    <row r="6" spans="1:6" x14ac:dyDescent="0.25">
      <c r="A6" s="127"/>
      <c r="B6" s="128"/>
      <c r="C6" s="128"/>
      <c r="D6" s="128"/>
      <c r="E6" s="129"/>
    </row>
    <row r="7" spans="1:6" x14ac:dyDescent="0.25">
      <c r="A7" s="109" t="s">
        <v>239</v>
      </c>
      <c r="B7" s="124">
        <v>1327647</v>
      </c>
      <c r="C7" s="124">
        <v>1568147</v>
      </c>
      <c r="D7" s="124">
        <v>833891.12</v>
      </c>
      <c r="E7" s="146">
        <f t="shared" ref="E7:E71" si="0">IFERROR(D7/C7*100,"-")</f>
        <v>53.176846303312132</v>
      </c>
    </row>
    <row r="8" spans="1:6" s="115" customFormat="1" x14ac:dyDescent="0.25">
      <c r="A8" s="104" t="s">
        <v>182</v>
      </c>
      <c r="B8" s="121">
        <v>770542</v>
      </c>
      <c r="C8" s="121">
        <v>1011042</v>
      </c>
      <c r="D8" s="121">
        <v>679710.79</v>
      </c>
      <c r="E8" s="147">
        <f t="shared" si="0"/>
        <v>67.228739261079156</v>
      </c>
    </row>
    <row r="9" spans="1:6" s="115" customFormat="1" x14ac:dyDescent="0.25">
      <c r="A9" s="110" t="s">
        <v>190</v>
      </c>
      <c r="B9" s="126">
        <v>770542</v>
      </c>
      <c r="C9" s="126">
        <v>1011042</v>
      </c>
      <c r="D9" s="126">
        <v>678513.32</v>
      </c>
      <c r="E9" s="148">
        <f t="shared" si="0"/>
        <v>67.110300066663896</v>
      </c>
    </row>
    <row r="10" spans="1:6" s="115" customFormat="1" x14ac:dyDescent="0.25">
      <c r="A10" s="110" t="s">
        <v>195</v>
      </c>
      <c r="B10" s="126">
        <v>0</v>
      </c>
      <c r="C10" s="126">
        <v>0</v>
      </c>
      <c r="D10" s="126">
        <v>1197.47</v>
      </c>
      <c r="E10" s="148" t="str">
        <f>IFERROR(D10/C10*100,"-")</f>
        <v>-</v>
      </c>
    </row>
    <row r="11" spans="1:6" s="115" customFormat="1" x14ac:dyDescent="0.25">
      <c r="A11" s="110"/>
      <c r="B11" s="126"/>
      <c r="C11" s="126"/>
      <c r="D11" s="126"/>
      <c r="E11" s="148" t="str">
        <f t="shared" si="0"/>
        <v>-</v>
      </c>
    </row>
    <row r="12" spans="1:6" s="115" customFormat="1" x14ac:dyDescent="0.25">
      <c r="A12" s="104" t="s">
        <v>343</v>
      </c>
      <c r="B12" s="121">
        <v>121869</v>
      </c>
      <c r="C12" s="121">
        <v>121869</v>
      </c>
      <c r="D12" s="121">
        <v>30571.16</v>
      </c>
      <c r="E12" s="147">
        <f t="shared" si="0"/>
        <v>25.085263684776276</v>
      </c>
    </row>
    <row r="13" spans="1:6" s="115" customFormat="1" x14ac:dyDescent="0.25">
      <c r="A13" s="106" t="s">
        <v>344</v>
      </c>
      <c r="B13" s="123">
        <v>121869</v>
      </c>
      <c r="C13" s="123">
        <v>121869</v>
      </c>
      <c r="D13" s="123">
        <v>30571.16</v>
      </c>
      <c r="E13" s="149">
        <f t="shared" si="0"/>
        <v>25.085263684776276</v>
      </c>
    </row>
    <row r="14" spans="1:6" s="115" customFormat="1" x14ac:dyDescent="0.25">
      <c r="A14" s="110" t="s">
        <v>190</v>
      </c>
      <c r="B14" s="126">
        <v>121869</v>
      </c>
      <c r="C14" s="126">
        <v>121869</v>
      </c>
      <c r="D14" s="126">
        <v>30571.16</v>
      </c>
      <c r="E14" s="148">
        <f t="shared" si="0"/>
        <v>25.085263684776276</v>
      </c>
    </row>
    <row r="15" spans="1:6" s="116" customFormat="1" x14ac:dyDescent="0.25">
      <c r="A15" s="107" t="s">
        <v>50</v>
      </c>
      <c r="B15" s="121">
        <v>121869</v>
      </c>
      <c r="C15" s="121">
        <v>121869</v>
      </c>
      <c r="D15" s="121">
        <v>30571.16</v>
      </c>
      <c r="E15" s="147">
        <f t="shared" si="0"/>
        <v>25.085263684776276</v>
      </c>
      <c r="F15" s="115"/>
    </row>
    <row r="16" spans="1:6" s="115" customFormat="1" x14ac:dyDescent="0.25">
      <c r="A16" s="108" t="s">
        <v>66</v>
      </c>
      <c r="B16" s="122"/>
      <c r="C16" s="122"/>
      <c r="D16" s="122">
        <v>2408.75</v>
      </c>
      <c r="E16" s="150" t="str">
        <f t="shared" si="0"/>
        <v>-</v>
      </c>
      <c r="F16" s="116"/>
    </row>
    <row r="17" spans="1:6" s="115" customFormat="1" x14ac:dyDescent="0.25">
      <c r="A17" s="108" t="s">
        <v>72</v>
      </c>
      <c r="B17" s="122"/>
      <c r="C17" s="122"/>
      <c r="D17" s="122">
        <v>300</v>
      </c>
      <c r="E17" s="150" t="str">
        <f t="shared" si="0"/>
        <v>-</v>
      </c>
    </row>
    <row r="18" spans="1:6" s="115" customFormat="1" x14ac:dyDescent="0.25">
      <c r="A18" s="108" t="s">
        <v>76</v>
      </c>
      <c r="B18" s="122"/>
      <c r="C18" s="122"/>
      <c r="D18" s="122">
        <v>25000.41</v>
      </c>
      <c r="E18" s="150" t="str">
        <f t="shared" si="0"/>
        <v>-</v>
      </c>
    </row>
    <row r="19" spans="1:6" s="117" customFormat="1" x14ac:dyDescent="0.25">
      <c r="A19" s="108" t="s">
        <v>78</v>
      </c>
      <c r="B19" s="122"/>
      <c r="C19" s="122"/>
      <c r="D19" s="122">
        <v>2862</v>
      </c>
      <c r="E19" s="150" t="str">
        <f t="shared" si="0"/>
        <v>-</v>
      </c>
      <c r="F19" s="115"/>
    </row>
    <row r="20" spans="1:6" s="115" customFormat="1" x14ac:dyDescent="0.25">
      <c r="A20" s="104" t="s">
        <v>345</v>
      </c>
      <c r="B20" s="121">
        <v>648673</v>
      </c>
      <c r="C20" s="121">
        <v>889173</v>
      </c>
      <c r="D20" s="121">
        <v>649139.63</v>
      </c>
      <c r="E20" s="147">
        <f t="shared" si="0"/>
        <v>73.004874192086362</v>
      </c>
      <c r="F20" s="117"/>
    </row>
    <row r="21" spans="1:6" s="115" customFormat="1" x14ac:dyDescent="0.25">
      <c r="A21" s="106" t="s">
        <v>346</v>
      </c>
      <c r="B21" s="123">
        <v>34000</v>
      </c>
      <c r="C21" s="123">
        <v>34000</v>
      </c>
      <c r="D21" s="123">
        <v>31357.16</v>
      </c>
      <c r="E21" s="149">
        <f t="shared" si="0"/>
        <v>92.226941176470589</v>
      </c>
    </row>
    <row r="22" spans="1:6" x14ac:dyDescent="0.25">
      <c r="A22" s="110" t="s">
        <v>190</v>
      </c>
      <c r="B22" s="126">
        <v>34000</v>
      </c>
      <c r="C22" s="126">
        <v>34000</v>
      </c>
      <c r="D22" s="126">
        <v>31357.16</v>
      </c>
      <c r="E22" s="148">
        <f t="shared" si="0"/>
        <v>92.226941176470589</v>
      </c>
      <c r="F22" s="115"/>
    </row>
    <row r="23" spans="1:6" s="116" customFormat="1" x14ac:dyDescent="0.25">
      <c r="A23" s="107" t="s">
        <v>50</v>
      </c>
      <c r="B23" s="121">
        <v>34000</v>
      </c>
      <c r="C23" s="121">
        <v>34000</v>
      </c>
      <c r="D23" s="121">
        <v>31357.16</v>
      </c>
      <c r="E23" s="147">
        <f t="shared" si="0"/>
        <v>92.226941176470589</v>
      </c>
      <c r="F23"/>
    </row>
    <row r="24" spans="1:6" s="115" customFormat="1" x14ac:dyDescent="0.25">
      <c r="A24" s="108" t="s">
        <v>76</v>
      </c>
      <c r="B24" s="122"/>
      <c r="C24" s="122"/>
      <c r="D24" s="122">
        <v>13529.16</v>
      </c>
      <c r="E24" s="150" t="str">
        <f t="shared" si="0"/>
        <v>-</v>
      </c>
      <c r="F24" s="116"/>
    </row>
    <row r="25" spans="1:6" s="115" customFormat="1" x14ac:dyDescent="0.25">
      <c r="A25" s="108" t="s">
        <v>79</v>
      </c>
      <c r="B25" s="122"/>
      <c r="C25" s="122"/>
      <c r="D25" s="122">
        <v>17828</v>
      </c>
      <c r="E25" s="150" t="str">
        <f t="shared" si="0"/>
        <v>-</v>
      </c>
    </row>
    <row r="26" spans="1:6" x14ac:dyDescent="0.25">
      <c r="A26" s="106" t="s">
        <v>347</v>
      </c>
      <c r="B26" s="123">
        <v>60000</v>
      </c>
      <c r="C26" s="123">
        <v>60000</v>
      </c>
      <c r="D26" s="123">
        <v>1663.59</v>
      </c>
      <c r="E26" s="149">
        <f t="shared" si="0"/>
        <v>2.7726499999999996</v>
      </c>
      <c r="F26" s="115"/>
    </row>
    <row r="27" spans="1:6" s="115" customFormat="1" x14ac:dyDescent="0.25">
      <c r="A27" s="110" t="s">
        <v>190</v>
      </c>
      <c r="B27" s="126">
        <v>60000</v>
      </c>
      <c r="C27" s="126">
        <v>60000</v>
      </c>
      <c r="D27" s="126">
        <v>1663.59</v>
      </c>
      <c r="E27" s="148">
        <f t="shared" si="0"/>
        <v>2.7726499999999996</v>
      </c>
      <c r="F27"/>
    </row>
    <row r="28" spans="1:6" s="118" customFormat="1" x14ac:dyDescent="0.25">
      <c r="A28" s="107" t="s">
        <v>50</v>
      </c>
      <c r="B28" s="121">
        <v>58009</v>
      </c>
      <c r="C28" s="121">
        <v>58009</v>
      </c>
      <c r="D28" s="121">
        <v>1663.59</v>
      </c>
      <c r="E28" s="147">
        <f t="shared" si="0"/>
        <v>2.867813615128687</v>
      </c>
      <c r="F28" s="115"/>
    </row>
    <row r="29" spans="1:6" s="118" customFormat="1" x14ac:dyDescent="0.25">
      <c r="A29" s="108" t="s">
        <v>70</v>
      </c>
      <c r="B29" s="122"/>
      <c r="C29" s="122"/>
      <c r="D29" s="122">
        <v>1663.59</v>
      </c>
      <c r="E29" s="150" t="str">
        <f t="shared" si="0"/>
        <v>-</v>
      </c>
    </row>
    <row r="30" spans="1:6" s="115" customFormat="1" x14ac:dyDescent="0.25">
      <c r="A30" s="107" t="s">
        <v>100</v>
      </c>
      <c r="B30" s="121">
        <v>1991</v>
      </c>
      <c r="C30" s="121">
        <v>1991</v>
      </c>
      <c r="D30" s="121">
        <v>0</v>
      </c>
      <c r="E30" s="147">
        <f t="shared" si="0"/>
        <v>0</v>
      </c>
      <c r="F30" s="118"/>
    </row>
    <row r="31" spans="1:6" s="118" customFormat="1" x14ac:dyDescent="0.25">
      <c r="A31" s="106" t="s">
        <v>348</v>
      </c>
      <c r="B31" s="123">
        <v>50173</v>
      </c>
      <c r="C31" s="123">
        <v>50173</v>
      </c>
      <c r="D31" s="123">
        <v>14572.65</v>
      </c>
      <c r="E31" s="149">
        <f t="shared" si="0"/>
        <v>29.044804974787237</v>
      </c>
      <c r="F31" s="115"/>
    </row>
    <row r="32" spans="1:6" s="118" customFormat="1" x14ac:dyDescent="0.25">
      <c r="A32" s="110" t="s">
        <v>190</v>
      </c>
      <c r="B32" s="126">
        <v>50173</v>
      </c>
      <c r="C32" s="126">
        <v>50173</v>
      </c>
      <c r="D32" s="126">
        <v>14572.65</v>
      </c>
      <c r="E32" s="148">
        <f t="shared" si="0"/>
        <v>29.044804974787237</v>
      </c>
    </row>
    <row r="33" spans="1:6" s="118" customFormat="1" x14ac:dyDescent="0.25">
      <c r="A33" s="107" t="s">
        <v>104</v>
      </c>
      <c r="B33" s="121">
        <v>50173</v>
      </c>
      <c r="C33" s="121">
        <v>50173</v>
      </c>
      <c r="D33" s="121">
        <v>14572.65</v>
      </c>
      <c r="E33" s="147">
        <f t="shared" si="0"/>
        <v>29.044804974787237</v>
      </c>
    </row>
    <row r="34" spans="1:6" x14ac:dyDescent="0.25">
      <c r="A34" s="108" t="s">
        <v>106</v>
      </c>
      <c r="B34" s="122"/>
      <c r="C34" s="122"/>
      <c r="D34" s="122">
        <v>14572.65</v>
      </c>
      <c r="E34" s="150" t="str">
        <f t="shared" si="0"/>
        <v>-</v>
      </c>
      <c r="F34" s="118"/>
    </row>
    <row r="35" spans="1:6" s="116" customFormat="1" x14ac:dyDescent="0.25">
      <c r="A35" s="106" t="s">
        <v>542</v>
      </c>
      <c r="B35" s="123">
        <v>504500</v>
      </c>
      <c r="C35" s="123">
        <v>745000</v>
      </c>
      <c r="D35" s="123">
        <v>601546.23</v>
      </c>
      <c r="E35" s="149">
        <f t="shared" si="0"/>
        <v>80.744460402684552</v>
      </c>
      <c r="F35" s="118"/>
    </row>
    <row r="36" spans="1:6" s="116" customFormat="1" x14ac:dyDescent="0.25">
      <c r="A36" s="110" t="s">
        <v>190</v>
      </c>
      <c r="B36" s="126">
        <v>504500</v>
      </c>
      <c r="C36" s="126">
        <v>745000</v>
      </c>
      <c r="D36" s="126">
        <v>600348.76</v>
      </c>
      <c r="E36" s="148">
        <f t="shared" si="0"/>
        <v>80.583726174496647</v>
      </c>
      <c r="F36" s="118"/>
    </row>
    <row r="37" spans="1:6" s="115" customFormat="1" x14ac:dyDescent="0.25">
      <c r="A37" s="107" t="s">
        <v>50</v>
      </c>
      <c r="B37" s="121">
        <v>454500</v>
      </c>
      <c r="C37" s="121">
        <v>695000</v>
      </c>
      <c r="D37" s="121">
        <v>600348.76</v>
      </c>
      <c r="E37" s="147">
        <f t="shared" si="0"/>
        <v>86.381116546762598</v>
      </c>
      <c r="F37" s="118"/>
    </row>
    <row r="38" spans="1:6" s="117" customFormat="1" x14ac:dyDescent="0.25">
      <c r="A38" s="108" t="s">
        <v>57</v>
      </c>
      <c r="B38" s="122"/>
      <c r="C38" s="122"/>
      <c r="D38" s="122">
        <v>35549.68</v>
      </c>
      <c r="E38" s="150" t="str">
        <f t="shared" si="0"/>
        <v>-</v>
      </c>
      <c r="F38" s="118"/>
    </row>
    <row r="39" spans="1:6" s="115" customFormat="1" x14ac:dyDescent="0.25">
      <c r="A39" s="108" t="s">
        <v>66</v>
      </c>
      <c r="B39" s="122"/>
      <c r="C39" s="122"/>
      <c r="D39" s="122">
        <v>7631.25</v>
      </c>
      <c r="E39" s="150" t="str">
        <f t="shared" si="0"/>
        <v>-</v>
      </c>
      <c r="F39" s="118"/>
    </row>
    <row r="40" spans="1:6" x14ac:dyDescent="0.25">
      <c r="A40" s="108" t="s">
        <v>68</v>
      </c>
      <c r="B40" s="122"/>
      <c r="C40" s="122"/>
      <c r="D40" s="122">
        <v>6759.87</v>
      </c>
      <c r="E40" s="150" t="str">
        <f t="shared" si="0"/>
        <v>-</v>
      </c>
      <c r="F40" s="115"/>
    </row>
    <row r="41" spans="1:6" s="115" customFormat="1" x14ac:dyDescent="0.25">
      <c r="A41" s="108" t="s">
        <v>72</v>
      </c>
      <c r="B41" s="122"/>
      <c r="C41" s="122"/>
      <c r="D41" s="122">
        <v>303.75</v>
      </c>
      <c r="E41" s="150" t="str">
        <f t="shared" si="0"/>
        <v>-</v>
      </c>
      <c r="F41"/>
    </row>
    <row r="42" spans="1:6" x14ac:dyDescent="0.25">
      <c r="A42" s="108" t="s">
        <v>76</v>
      </c>
      <c r="B42" s="122"/>
      <c r="C42" s="122"/>
      <c r="D42" s="122">
        <v>550104.21</v>
      </c>
      <c r="E42" s="150" t="str">
        <f t="shared" si="0"/>
        <v>-</v>
      </c>
      <c r="F42" s="115"/>
    </row>
    <row r="43" spans="1:6" s="115" customFormat="1" x14ac:dyDescent="0.25">
      <c r="A43" s="107" t="s">
        <v>104</v>
      </c>
      <c r="B43" s="121">
        <v>50000</v>
      </c>
      <c r="C43" s="121">
        <v>50000</v>
      </c>
      <c r="D43" s="121">
        <v>0</v>
      </c>
      <c r="E43" s="147">
        <f t="shared" si="0"/>
        <v>0</v>
      </c>
      <c r="F43"/>
    </row>
    <row r="44" spans="1:6" x14ac:dyDescent="0.25">
      <c r="A44" s="110" t="s">
        <v>195</v>
      </c>
      <c r="B44" s="126">
        <v>0</v>
      </c>
      <c r="C44" s="126">
        <v>0</v>
      </c>
      <c r="D44" s="126">
        <v>1197.47</v>
      </c>
      <c r="E44" s="165" t="str">
        <f>IFERROR(D44/C44*100,"-")</f>
        <v>-</v>
      </c>
      <c r="F44" s="115"/>
    </row>
    <row r="45" spans="1:6" s="115" customFormat="1" x14ac:dyDescent="0.25">
      <c r="A45" s="107" t="s">
        <v>50</v>
      </c>
      <c r="B45" s="121">
        <v>0</v>
      </c>
      <c r="C45" s="121">
        <v>0</v>
      </c>
      <c r="D45" s="121">
        <v>1197.47</v>
      </c>
      <c r="E45" s="147" t="str">
        <f t="shared" ref="E45:E46" si="1">IFERROR(D45/C45*100,"-")</f>
        <v>-</v>
      </c>
      <c r="F45"/>
    </row>
    <row r="46" spans="1:6" x14ac:dyDescent="0.25">
      <c r="A46" s="108" t="s">
        <v>57</v>
      </c>
      <c r="B46" s="122"/>
      <c r="C46" s="122"/>
      <c r="D46" s="122">
        <v>1197.47</v>
      </c>
      <c r="E46" s="150" t="str">
        <f t="shared" si="1"/>
        <v>-</v>
      </c>
      <c r="F46" s="115"/>
    </row>
    <row r="47" spans="1:6" s="115" customFormat="1" x14ac:dyDescent="0.25">
      <c r="A47" s="108"/>
      <c r="B47" s="122"/>
      <c r="C47" s="122"/>
      <c r="D47" s="122"/>
      <c r="E47" s="150"/>
      <c r="F47"/>
    </row>
    <row r="48" spans="1:6" s="115" customFormat="1" x14ac:dyDescent="0.25">
      <c r="A48" s="104" t="s">
        <v>183</v>
      </c>
      <c r="B48" s="121">
        <v>557105</v>
      </c>
      <c r="C48" s="121">
        <v>557105</v>
      </c>
      <c r="D48" s="121">
        <v>154180.32999999999</v>
      </c>
      <c r="E48" s="147">
        <f t="shared" si="0"/>
        <v>27.675273063426104</v>
      </c>
    </row>
    <row r="49" spans="1:6" s="115" customFormat="1" x14ac:dyDescent="0.25">
      <c r="A49" s="110" t="s">
        <v>190</v>
      </c>
      <c r="B49" s="126">
        <v>557105</v>
      </c>
      <c r="C49" s="126">
        <v>557105</v>
      </c>
      <c r="D49" s="126">
        <v>154180.32999999999</v>
      </c>
      <c r="E49" s="148">
        <f t="shared" si="0"/>
        <v>27.675273063426104</v>
      </c>
    </row>
    <row r="50" spans="1:6" s="117" customFormat="1" x14ac:dyDescent="0.25">
      <c r="A50" s="105"/>
      <c r="B50" s="122"/>
      <c r="C50" s="122"/>
      <c r="D50" s="122"/>
      <c r="E50" s="150" t="str">
        <f t="shared" si="0"/>
        <v>-</v>
      </c>
      <c r="F50" s="115"/>
    </row>
    <row r="51" spans="1:6" s="115" customFormat="1" x14ac:dyDescent="0.25">
      <c r="A51" s="104" t="s">
        <v>349</v>
      </c>
      <c r="B51" s="121">
        <v>557105</v>
      </c>
      <c r="C51" s="121">
        <v>557105</v>
      </c>
      <c r="D51" s="121">
        <v>154180.32999999999</v>
      </c>
      <c r="E51" s="147">
        <f t="shared" si="0"/>
        <v>27.675273063426104</v>
      </c>
      <c r="F51" s="117"/>
    </row>
    <row r="52" spans="1:6" s="115" customFormat="1" x14ac:dyDescent="0.25">
      <c r="A52" s="106" t="s">
        <v>350</v>
      </c>
      <c r="B52" s="123">
        <v>285887</v>
      </c>
      <c r="C52" s="123">
        <v>285887</v>
      </c>
      <c r="D52" s="123">
        <v>102685.51</v>
      </c>
      <c r="E52" s="149">
        <f t="shared" si="0"/>
        <v>35.918215938465195</v>
      </c>
    </row>
    <row r="53" spans="1:6" s="115" customFormat="1" x14ac:dyDescent="0.25">
      <c r="A53" s="110" t="s">
        <v>190</v>
      </c>
      <c r="B53" s="126">
        <v>285887</v>
      </c>
      <c r="C53" s="126">
        <v>285887</v>
      </c>
      <c r="D53" s="126">
        <v>102685.51</v>
      </c>
      <c r="E53" s="148">
        <f t="shared" si="0"/>
        <v>35.918215938465195</v>
      </c>
    </row>
    <row r="54" spans="1:6" s="117" customFormat="1" x14ac:dyDescent="0.25">
      <c r="A54" s="107" t="s">
        <v>43</v>
      </c>
      <c r="B54" s="121">
        <v>252714</v>
      </c>
      <c r="C54" s="121">
        <v>252714</v>
      </c>
      <c r="D54" s="121">
        <v>83845.62</v>
      </c>
      <c r="E54" s="147">
        <f t="shared" si="0"/>
        <v>33.178066905672019</v>
      </c>
      <c r="F54" s="115"/>
    </row>
    <row r="55" spans="1:6" s="115" customFormat="1" x14ac:dyDescent="0.25">
      <c r="A55" s="108" t="s">
        <v>45</v>
      </c>
      <c r="B55" s="122"/>
      <c r="C55" s="122"/>
      <c r="D55" s="122">
        <v>71970.55</v>
      </c>
      <c r="E55" s="150" t="str">
        <f t="shared" si="0"/>
        <v>-</v>
      </c>
      <c r="F55" s="117"/>
    </row>
    <row r="56" spans="1:6" s="117" customFormat="1" x14ac:dyDescent="0.25">
      <c r="A56" s="108" t="s">
        <v>49</v>
      </c>
      <c r="B56" s="122"/>
      <c r="C56" s="122"/>
      <c r="D56" s="122">
        <v>11875.07</v>
      </c>
      <c r="E56" s="150" t="str">
        <f t="shared" si="0"/>
        <v>-</v>
      </c>
      <c r="F56" s="115"/>
    </row>
    <row r="57" spans="1:6" s="118" customFormat="1" x14ac:dyDescent="0.25">
      <c r="A57" s="107" t="s">
        <v>50</v>
      </c>
      <c r="B57" s="121">
        <v>33173</v>
      </c>
      <c r="C57" s="121">
        <v>33173</v>
      </c>
      <c r="D57" s="121">
        <v>18839.89</v>
      </c>
      <c r="E57" s="147">
        <f t="shared" si="0"/>
        <v>56.792843577608295</v>
      </c>
      <c r="F57" s="117"/>
    </row>
    <row r="58" spans="1:6" s="116" customFormat="1" x14ac:dyDescent="0.25">
      <c r="A58" s="108" t="s">
        <v>52</v>
      </c>
      <c r="B58" s="122"/>
      <c r="C58" s="122"/>
      <c r="D58" s="122">
        <v>2977.59</v>
      </c>
      <c r="E58" s="150" t="str">
        <f t="shared" si="0"/>
        <v>-</v>
      </c>
      <c r="F58" s="118"/>
    </row>
    <row r="59" spans="1:6" s="115" customFormat="1" x14ac:dyDescent="0.25">
      <c r="A59" s="108" t="s">
        <v>66</v>
      </c>
      <c r="B59" s="122"/>
      <c r="C59" s="122"/>
      <c r="D59" s="122">
        <v>10974.7</v>
      </c>
      <c r="E59" s="150" t="str">
        <f t="shared" si="0"/>
        <v>-</v>
      </c>
      <c r="F59" s="116"/>
    </row>
    <row r="60" spans="1:6" s="115" customFormat="1" x14ac:dyDescent="0.25">
      <c r="A60" s="108" t="s">
        <v>78</v>
      </c>
      <c r="B60" s="122"/>
      <c r="C60" s="122"/>
      <c r="D60" s="122">
        <v>4887.6000000000004</v>
      </c>
      <c r="E60" s="150" t="str">
        <f t="shared" si="0"/>
        <v>-</v>
      </c>
    </row>
    <row r="61" spans="1:6" x14ac:dyDescent="0.25">
      <c r="A61" s="106" t="s">
        <v>351</v>
      </c>
      <c r="B61" s="123">
        <v>40000</v>
      </c>
      <c r="C61" s="123">
        <v>40000</v>
      </c>
      <c r="D61" s="123">
        <v>34160</v>
      </c>
      <c r="E61" s="149">
        <f t="shared" si="0"/>
        <v>85.399999999999991</v>
      </c>
      <c r="F61" s="115"/>
    </row>
    <row r="62" spans="1:6" x14ac:dyDescent="0.25">
      <c r="A62" s="110" t="s">
        <v>190</v>
      </c>
      <c r="B62" s="126">
        <v>40000</v>
      </c>
      <c r="C62" s="126">
        <v>40000</v>
      </c>
      <c r="D62" s="126">
        <v>34160</v>
      </c>
      <c r="E62" s="148">
        <f t="shared" si="0"/>
        <v>85.399999999999991</v>
      </c>
    </row>
    <row r="63" spans="1:6" s="115" customFormat="1" x14ac:dyDescent="0.25">
      <c r="A63" s="107" t="s">
        <v>104</v>
      </c>
      <c r="B63" s="121">
        <v>40000</v>
      </c>
      <c r="C63" s="121">
        <v>40000</v>
      </c>
      <c r="D63" s="121">
        <v>34160</v>
      </c>
      <c r="E63" s="147">
        <f t="shared" si="0"/>
        <v>85.399999999999991</v>
      </c>
      <c r="F63"/>
    </row>
    <row r="64" spans="1:6" x14ac:dyDescent="0.25">
      <c r="A64" s="108" t="s">
        <v>106</v>
      </c>
      <c r="B64" s="122"/>
      <c r="C64" s="122"/>
      <c r="D64" s="122">
        <v>28160</v>
      </c>
      <c r="E64" s="150" t="str">
        <f t="shared" si="0"/>
        <v>-</v>
      </c>
      <c r="F64" s="115"/>
    </row>
    <row r="65" spans="1:6" x14ac:dyDescent="0.25">
      <c r="A65" s="108" t="s">
        <v>108</v>
      </c>
      <c r="B65" s="122"/>
      <c r="C65" s="122"/>
      <c r="D65" s="122">
        <v>6000</v>
      </c>
      <c r="E65" s="150" t="str">
        <f t="shared" si="0"/>
        <v>-</v>
      </c>
    </row>
    <row r="66" spans="1:6" x14ac:dyDescent="0.25">
      <c r="A66" s="106" t="s">
        <v>352</v>
      </c>
      <c r="B66" s="123">
        <v>30000</v>
      </c>
      <c r="C66" s="123">
        <v>30000</v>
      </c>
      <c r="D66" s="123">
        <v>0</v>
      </c>
      <c r="E66" s="149">
        <f t="shared" si="0"/>
        <v>0</v>
      </c>
    </row>
    <row r="67" spans="1:6" s="115" customFormat="1" x14ac:dyDescent="0.25">
      <c r="A67" s="110" t="s">
        <v>190</v>
      </c>
      <c r="B67" s="126">
        <v>30000</v>
      </c>
      <c r="C67" s="126">
        <v>30000</v>
      </c>
      <c r="D67" s="126">
        <v>0</v>
      </c>
      <c r="E67" s="148">
        <f t="shared" si="0"/>
        <v>0</v>
      </c>
      <c r="F67"/>
    </row>
    <row r="68" spans="1:6" x14ac:dyDescent="0.25">
      <c r="A68" s="107" t="s">
        <v>104</v>
      </c>
      <c r="B68" s="121">
        <v>30000</v>
      </c>
      <c r="C68" s="121">
        <v>30000</v>
      </c>
      <c r="D68" s="121">
        <v>0</v>
      </c>
      <c r="E68" s="147">
        <f t="shared" si="0"/>
        <v>0</v>
      </c>
      <c r="F68" s="115"/>
    </row>
    <row r="69" spans="1:6" s="115" customFormat="1" x14ac:dyDescent="0.25">
      <c r="A69" s="106" t="s">
        <v>353</v>
      </c>
      <c r="B69" s="123">
        <v>150000</v>
      </c>
      <c r="C69" s="123">
        <v>150000</v>
      </c>
      <c r="D69" s="123">
        <v>0</v>
      </c>
      <c r="E69" s="149">
        <f t="shared" si="0"/>
        <v>0</v>
      </c>
      <c r="F69"/>
    </row>
    <row r="70" spans="1:6" s="115" customFormat="1" x14ac:dyDescent="0.25">
      <c r="A70" s="110" t="s">
        <v>190</v>
      </c>
      <c r="B70" s="126">
        <v>150000</v>
      </c>
      <c r="C70" s="126">
        <v>150000</v>
      </c>
      <c r="D70" s="126">
        <v>0</v>
      </c>
      <c r="E70" s="148">
        <f t="shared" si="0"/>
        <v>0</v>
      </c>
    </row>
    <row r="71" spans="1:6" s="115" customFormat="1" x14ac:dyDescent="0.25">
      <c r="A71" s="107" t="s">
        <v>104</v>
      </c>
      <c r="B71" s="121">
        <v>150000</v>
      </c>
      <c r="C71" s="121">
        <v>150000</v>
      </c>
      <c r="D71" s="121">
        <v>0</v>
      </c>
      <c r="E71" s="147">
        <f t="shared" si="0"/>
        <v>0</v>
      </c>
    </row>
    <row r="72" spans="1:6" s="115" customFormat="1" x14ac:dyDescent="0.25">
      <c r="A72" s="106" t="s">
        <v>354</v>
      </c>
      <c r="B72" s="123">
        <v>6636</v>
      </c>
      <c r="C72" s="123">
        <v>6636</v>
      </c>
      <c r="D72" s="123">
        <v>6636</v>
      </c>
      <c r="E72" s="149">
        <f t="shared" ref="E72:E130" si="2">IFERROR(D72/C72*100,"-")</f>
        <v>100</v>
      </c>
    </row>
    <row r="73" spans="1:6" x14ac:dyDescent="0.25">
      <c r="A73" s="110" t="s">
        <v>190</v>
      </c>
      <c r="B73" s="126">
        <v>6636</v>
      </c>
      <c r="C73" s="126">
        <v>6636</v>
      </c>
      <c r="D73" s="126">
        <v>6636</v>
      </c>
      <c r="E73" s="148">
        <f t="shared" si="2"/>
        <v>100</v>
      </c>
      <c r="F73" s="115"/>
    </row>
    <row r="74" spans="1:6" s="115" customFormat="1" x14ac:dyDescent="0.25">
      <c r="A74" s="107" t="s">
        <v>104</v>
      </c>
      <c r="B74" s="121">
        <v>6636</v>
      </c>
      <c r="C74" s="121">
        <v>6636</v>
      </c>
      <c r="D74" s="121">
        <v>6636</v>
      </c>
      <c r="E74" s="147">
        <f t="shared" si="2"/>
        <v>100</v>
      </c>
      <c r="F74"/>
    </row>
    <row r="75" spans="1:6" s="115" customFormat="1" x14ac:dyDescent="0.25">
      <c r="A75" s="108" t="s">
        <v>106</v>
      </c>
      <c r="B75" s="122"/>
      <c r="C75" s="122"/>
      <c r="D75" s="122">
        <v>6636</v>
      </c>
      <c r="E75" s="150" t="str">
        <f t="shared" si="2"/>
        <v>-</v>
      </c>
    </row>
    <row r="76" spans="1:6" s="115" customFormat="1" x14ac:dyDescent="0.25">
      <c r="A76" s="106" t="s">
        <v>355</v>
      </c>
      <c r="B76" s="123">
        <v>3982</v>
      </c>
      <c r="C76" s="123">
        <v>3982</v>
      </c>
      <c r="D76" s="123">
        <v>3982</v>
      </c>
      <c r="E76" s="149">
        <f t="shared" si="2"/>
        <v>100</v>
      </c>
    </row>
    <row r="77" spans="1:6" s="115" customFormat="1" x14ac:dyDescent="0.25">
      <c r="A77" s="110" t="s">
        <v>190</v>
      </c>
      <c r="B77" s="126">
        <v>3982</v>
      </c>
      <c r="C77" s="126">
        <v>3982</v>
      </c>
      <c r="D77" s="126">
        <v>3982</v>
      </c>
      <c r="E77" s="148">
        <f t="shared" si="2"/>
        <v>100</v>
      </c>
    </row>
    <row r="78" spans="1:6" s="115" customFormat="1" x14ac:dyDescent="0.25">
      <c r="A78" s="107" t="s">
        <v>104</v>
      </c>
      <c r="B78" s="121">
        <v>3982</v>
      </c>
      <c r="C78" s="121">
        <v>3982</v>
      </c>
      <c r="D78" s="121">
        <v>3982</v>
      </c>
      <c r="E78" s="147">
        <f t="shared" si="2"/>
        <v>100</v>
      </c>
    </row>
    <row r="79" spans="1:6" s="115" customFormat="1" x14ac:dyDescent="0.25">
      <c r="A79" s="108" t="s">
        <v>106</v>
      </c>
      <c r="B79" s="122"/>
      <c r="C79" s="122"/>
      <c r="D79" s="122">
        <v>3982</v>
      </c>
      <c r="E79" s="150" t="str">
        <f t="shared" si="2"/>
        <v>-</v>
      </c>
    </row>
    <row r="80" spans="1:6" s="115" customFormat="1" x14ac:dyDescent="0.25">
      <c r="A80" s="106" t="s">
        <v>356</v>
      </c>
      <c r="B80" s="123">
        <v>100</v>
      </c>
      <c r="C80" s="123">
        <v>100</v>
      </c>
      <c r="D80" s="123">
        <v>0</v>
      </c>
      <c r="E80" s="149">
        <f t="shared" si="2"/>
        <v>0</v>
      </c>
    </row>
    <row r="81" spans="1:6" s="118" customFormat="1" x14ac:dyDescent="0.25">
      <c r="A81" s="110" t="s">
        <v>190</v>
      </c>
      <c r="B81" s="126">
        <v>100</v>
      </c>
      <c r="C81" s="126">
        <v>100</v>
      </c>
      <c r="D81" s="126">
        <v>0</v>
      </c>
      <c r="E81" s="148">
        <f t="shared" si="2"/>
        <v>0</v>
      </c>
      <c r="F81" s="115"/>
    </row>
    <row r="82" spans="1:6" x14ac:dyDescent="0.25">
      <c r="A82" s="107" t="s">
        <v>50</v>
      </c>
      <c r="B82" s="121">
        <v>100</v>
      </c>
      <c r="C82" s="121">
        <v>100</v>
      </c>
      <c r="D82" s="121">
        <v>0</v>
      </c>
      <c r="E82" s="147">
        <f t="shared" si="2"/>
        <v>0</v>
      </c>
      <c r="F82" s="118"/>
    </row>
    <row r="83" spans="1:6" s="115" customFormat="1" x14ac:dyDescent="0.25">
      <c r="A83" s="106" t="s">
        <v>357</v>
      </c>
      <c r="B83" s="123">
        <v>10000</v>
      </c>
      <c r="C83" s="123">
        <v>10000</v>
      </c>
      <c r="D83" s="123">
        <v>6411.75</v>
      </c>
      <c r="E83" s="149">
        <f t="shared" si="2"/>
        <v>64.117500000000007</v>
      </c>
      <c r="F83"/>
    </row>
    <row r="84" spans="1:6" s="115" customFormat="1" x14ac:dyDescent="0.25">
      <c r="A84" s="110" t="s">
        <v>190</v>
      </c>
      <c r="B84" s="126">
        <v>10000</v>
      </c>
      <c r="C84" s="126">
        <v>10000</v>
      </c>
      <c r="D84" s="126">
        <v>6411.75</v>
      </c>
      <c r="E84" s="148">
        <f t="shared" si="2"/>
        <v>64.117500000000007</v>
      </c>
    </row>
    <row r="85" spans="1:6" s="115" customFormat="1" ht="14.25" customHeight="1" x14ac:dyDescent="0.25">
      <c r="A85" s="107" t="s">
        <v>100</v>
      </c>
      <c r="B85" s="121">
        <v>10000</v>
      </c>
      <c r="C85" s="121">
        <v>10000</v>
      </c>
      <c r="D85" s="121">
        <v>6411.75</v>
      </c>
      <c r="E85" s="147">
        <f t="shared" si="2"/>
        <v>64.117500000000007</v>
      </c>
    </row>
    <row r="86" spans="1:6" ht="14.25" customHeight="1" x14ac:dyDescent="0.25">
      <c r="A86" s="108" t="s">
        <v>103</v>
      </c>
      <c r="B86" s="122"/>
      <c r="C86" s="122"/>
      <c r="D86" s="122">
        <v>6411.75</v>
      </c>
      <c r="E86" s="150" t="str">
        <f t="shared" si="2"/>
        <v>-</v>
      </c>
      <c r="F86" s="115"/>
    </row>
    <row r="87" spans="1:6" s="115" customFormat="1" ht="13.5" customHeight="1" x14ac:dyDescent="0.25">
      <c r="A87" s="106" t="s">
        <v>543</v>
      </c>
      <c r="B87" s="123">
        <v>17000</v>
      </c>
      <c r="C87" s="123">
        <v>17000</v>
      </c>
      <c r="D87" s="123">
        <v>305.07</v>
      </c>
      <c r="E87" s="149">
        <f t="shared" si="2"/>
        <v>1.7945294117647059</v>
      </c>
    </row>
    <row r="88" spans="1:6" s="115" customFormat="1" ht="13.5" customHeight="1" x14ac:dyDescent="0.25">
      <c r="A88" s="110" t="s">
        <v>190</v>
      </c>
      <c r="B88" s="126">
        <v>17000</v>
      </c>
      <c r="C88" s="126">
        <v>17000</v>
      </c>
      <c r="D88" s="126">
        <v>305.07</v>
      </c>
      <c r="E88" s="148">
        <f t="shared" si="2"/>
        <v>1.7945294117647059</v>
      </c>
    </row>
    <row r="89" spans="1:6" s="115" customFormat="1" ht="13.5" customHeight="1" x14ac:dyDescent="0.25">
      <c r="A89" s="107" t="s">
        <v>50</v>
      </c>
      <c r="B89" s="121">
        <v>2000</v>
      </c>
      <c r="C89" s="121">
        <v>2000</v>
      </c>
      <c r="D89" s="121">
        <v>305.07</v>
      </c>
      <c r="E89" s="147">
        <f t="shared" si="2"/>
        <v>15.253500000000001</v>
      </c>
    </row>
    <row r="90" spans="1:6" ht="13.5" customHeight="1" x14ac:dyDescent="0.25">
      <c r="A90" s="108" t="s">
        <v>74</v>
      </c>
      <c r="B90" s="122"/>
      <c r="C90" s="122"/>
      <c r="D90" s="122">
        <v>305.07</v>
      </c>
      <c r="E90" s="150" t="str">
        <f t="shared" si="2"/>
        <v>-</v>
      </c>
      <c r="F90" s="115"/>
    </row>
    <row r="91" spans="1:6" ht="13.5" customHeight="1" x14ac:dyDescent="0.25">
      <c r="A91" s="107" t="s">
        <v>94</v>
      </c>
      <c r="B91" s="121">
        <v>5000</v>
      </c>
      <c r="C91" s="121">
        <v>5000</v>
      </c>
      <c r="D91" s="121">
        <v>0</v>
      </c>
      <c r="E91" s="147">
        <f t="shared" si="2"/>
        <v>0</v>
      </c>
      <c r="F91" s="115"/>
    </row>
    <row r="92" spans="1:6" s="115" customFormat="1" ht="13.5" customHeight="1" x14ac:dyDescent="0.25">
      <c r="A92" s="107" t="s">
        <v>104</v>
      </c>
      <c r="B92" s="121">
        <v>10000</v>
      </c>
      <c r="C92" s="121">
        <v>10000</v>
      </c>
      <c r="D92" s="121">
        <v>0</v>
      </c>
      <c r="E92" s="147">
        <f t="shared" si="2"/>
        <v>0</v>
      </c>
      <c r="F92"/>
    </row>
    <row r="93" spans="1:6" s="115" customFormat="1" ht="13.5" customHeight="1" x14ac:dyDescent="0.25">
      <c r="A93" s="106" t="s">
        <v>358</v>
      </c>
      <c r="B93" s="123">
        <v>13500</v>
      </c>
      <c r="C93" s="123">
        <v>13500</v>
      </c>
      <c r="D93" s="123">
        <v>0</v>
      </c>
      <c r="E93" s="149">
        <f t="shared" si="2"/>
        <v>0</v>
      </c>
    </row>
    <row r="94" spans="1:6" ht="14.25" customHeight="1" x14ac:dyDescent="0.25">
      <c r="A94" s="110" t="s">
        <v>190</v>
      </c>
      <c r="B94" s="126">
        <v>13500</v>
      </c>
      <c r="C94" s="126">
        <v>13500</v>
      </c>
      <c r="D94" s="126">
        <v>0</v>
      </c>
      <c r="E94" s="148">
        <f t="shared" si="2"/>
        <v>0</v>
      </c>
      <c r="F94" s="115"/>
    </row>
    <row r="95" spans="1:6" s="115" customFormat="1" ht="13.5" customHeight="1" x14ac:dyDescent="0.25">
      <c r="A95" s="107" t="s">
        <v>50</v>
      </c>
      <c r="B95" s="121">
        <v>13500</v>
      </c>
      <c r="C95" s="121">
        <v>13500</v>
      </c>
      <c r="D95" s="121">
        <v>0</v>
      </c>
      <c r="E95" s="147">
        <f t="shared" si="2"/>
        <v>0</v>
      </c>
      <c r="F95"/>
    </row>
    <row r="96" spans="1:6" s="115" customFormat="1" ht="13.5" customHeight="1" x14ac:dyDescent="0.25">
      <c r="A96" s="107"/>
      <c r="B96" s="121"/>
      <c r="C96" s="121"/>
      <c r="D96" s="121"/>
      <c r="E96" s="147" t="str">
        <f t="shared" si="2"/>
        <v>-</v>
      </c>
    </row>
    <row r="97" spans="1:6" ht="13.5" customHeight="1" x14ac:dyDescent="0.25">
      <c r="A97" s="109" t="s">
        <v>180</v>
      </c>
      <c r="B97" s="124">
        <v>3605131</v>
      </c>
      <c r="C97" s="124">
        <v>3511131</v>
      </c>
      <c r="D97" s="124">
        <v>923078.95</v>
      </c>
      <c r="E97" s="146">
        <f t="shared" si="2"/>
        <v>26.290074337870045</v>
      </c>
      <c r="F97" s="115"/>
    </row>
    <row r="98" spans="1:6" s="115" customFormat="1" ht="13.5" customHeight="1" x14ac:dyDescent="0.25">
      <c r="A98" s="104" t="s">
        <v>184</v>
      </c>
      <c r="B98" s="121">
        <v>3605131</v>
      </c>
      <c r="C98" s="121">
        <v>3511131</v>
      </c>
      <c r="D98" s="121">
        <v>923078.95</v>
      </c>
      <c r="E98" s="147">
        <f t="shared" si="2"/>
        <v>26.290074337870045</v>
      </c>
      <c r="F98"/>
    </row>
    <row r="99" spans="1:6" ht="13.5" customHeight="1" x14ac:dyDescent="0.25">
      <c r="A99" s="110" t="s">
        <v>190</v>
      </c>
      <c r="B99" s="126">
        <v>2825131</v>
      </c>
      <c r="C99" s="126">
        <v>2731131</v>
      </c>
      <c r="D99" s="126">
        <v>923078.95</v>
      </c>
      <c r="E99" s="148">
        <f t="shared" si="2"/>
        <v>33.79841355101604</v>
      </c>
      <c r="F99" s="115"/>
    </row>
    <row r="100" spans="1:6" s="115" customFormat="1" ht="13.5" customHeight="1" x14ac:dyDescent="0.25">
      <c r="A100" s="110" t="s">
        <v>194</v>
      </c>
      <c r="B100" s="126">
        <v>580000</v>
      </c>
      <c r="C100" s="126">
        <v>580000</v>
      </c>
      <c r="D100" s="126">
        <v>0</v>
      </c>
      <c r="E100" s="148">
        <f t="shared" si="2"/>
        <v>0</v>
      </c>
      <c r="F100"/>
    </row>
    <row r="101" spans="1:6" s="115" customFormat="1" ht="13.5" customHeight="1" x14ac:dyDescent="0.25">
      <c r="A101" s="110" t="s">
        <v>195</v>
      </c>
      <c r="B101" s="126">
        <v>200000</v>
      </c>
      <c r="C101" s="126">
        <v>200000</v>
      </c>
      <c r="D101" s="126">
        <v>0</v>
      </c>
      <c r="E101" s="148">
        <f t="shared" si="2"/>
        <v>0</v>
      </c>
    </row>
    <row r="102" spans="1:6" ht="13.5" customHeight="1" x14ac:dyDescent="0.25">
      <c r="A102" s="110"/>
      <c r="B102" s="126"/>
      <c r="C102" s="126"/>
      <c r="D102" s="126"/>
      <c r="E102" s="148" t="str">
        <f t="shared" si="2"/>
        <v>-</v>
      </c>
      <c r="F102" s="115"/>
    </row>
    <row r="103" spans="1:6" s="115" customFormat="1" ht="13.5" customHeight="1" x14ac:dyDescent="0.25">
      <c r="A103" s="104" t="s">
        <v>359</v>
      </c>
      <c r="B103" s="121">
        <v>1282771</v>
      </c>
      <c r="C103" s="121">
        <v>1228771</v>
      </c>
      <c r="D103" s="121">
        <v>470460.33</v>
      </c>
      <c r="E103" s="147">
        <f t="shared" si="2"/>
        <v>38.287063252632102</v>
      </c>
      <c r="F103"/>
    </row>
    <row r="104" spans="1:6" s="115" customFormat="1" ht="13.5" customHeight="1" x14ac:dyDescent="0.25">
      <c r="A104" s="106" t="s">
        <v>360</v>
      </c>
      <c r="B104" s="123">
        <v>150519</v>
      </c>
      <c r="C104" s="123">
        <v>150519</v>
      </c>
      <c r="D104" s="123">
        <v>59207.49</v>
      </c>
      <c r="E104" s="149">
        <f t="shared" si="2"/>
        <v>39.335558965977718</v>
      </c>
    </row>
    <row r="105" spans="1:6" ht="13.5" customHeight="1" x14ac:dyDescent="0.25">
      <c r="A105" s="110" t="s">
        <v>190</v>
      </c>
      <c r="B105" s="126">
        <v>150519</v>
      </c>
      <c r="C105" s="126">
        <v>150519</v>
      </c>
      <c r="D105" s="126">
        <v>59207.49</v>
      </c>
      <c r="E105" s="148">
        <f t="shared" si="2"/>
        <v>39.335558965977718</v>
      </c>
      <c r="F105" s="115"/>
    </row>
    <row r="106" spans="1:6" ht="13.5" customHeight="1" x14ac:dyDescent="0.25">
      <c r="A106" s="107" t="s">
        <v>43</v>
      </c>
      <c r="B106" s="121">
        <v>19900</v>
      </c>
      <c r="C106" s="121">
        <v>19900</v>
      </c>
      <c r="D106" s="121">
        <v>607.16999999999996</v>
      </c>
      <c r="E106" s="147">
        <f t="shared" si="2"/>
        <v>3.0511055276381911</v>
      </c>
    </row>
    <row r="107" spans="1:6" ht="13.5" customHeight="1" x14ac:dyDescent="0.25">
      <c r="A107" s="108" t="s">
        <v>47</v>
      </c>
      <c r="B107" s="122"/>
      <c r="C107" s="122"/>
      <c r="D107" s="122">
        <v>607.16999999999996</v>
      </c>
      <c r="E107" s="150" t="str">
        <f t="shared" si="2"/>
        <v>-</v>
      </c>
    </row>
    <row r="108" spans="1:6" ht="13.5" customHeight="1" x14ac:dyDescent="0.25">
      <c r="A108" s="107" t="s">
        <v>50</v>
      </c>
      <c r="B108" s="121">
        <v>127964</v>
      </c>
      <c r="C108" s="121">
        <v>127964</v>
      </c>
      <c r="D108" s="121">
        <v>57273.09</v>
      </c>
      <c r="E108" s="147">
        <f t="shared" si="2"/>
        <v>44.757189522053075</v>
      </c>
    </row>
    <row r="109" spans="1:6" ht="13.5" customHeight="1" x14ac:dyDescent="0.25">
      <c r="A109" s="108" t="s">
        <v>52</v>
      </c>
      <c r="B109" s="122"/>
      <c r="C109" s="122"/>
      <c r="D109" s="122">
        <v>3244.77</v>
      </c>
      <c r="E109" s="150" t="str">
        <f t="shared" si="2"/>
        <v>-</v>
      </c>
    </row>
    <row r="110" spans="1:6" ht="13.5" customHeight="1" x14ac:dyDescent="0.25">
      <c r="A110" s="108" t="s">
        <v>54</v>
      </c>
      <c r="B110" s="122"/>
      <c r="C110" s="122"/>
      <c r="D110" s="122">
        <v>2175.35</v>
      </c>
      <c r="E110" s="150" t="str">
        <f t="shared" si="2"/>
        <v>-</v>
      </c>
    </row>
    <row r="111" spans="1:6" ht="13.5" customHeight="1" x14ac:dyDescent="0.25">
      <c r="A111" s="108" t="s">
        <v>57</v>
      </c>
      <c r="B111" s="122"/>
      <c r="C111" s="122"/>
      <c r="D111" s="122">
        <v>360</v>
      </c>
      <c r="E111" s="150" t="str">
        <f t="shared" si="2"/>
        <v>-</v>
      </c>
    </row>
    <row r="112" spans="1:6" ht="13.5" customHeight="1" x14ac:dyDescent="0.25">
      <c r="A112" s="108" t="s">
        <v>66</v>
      </c>
      <c r="B112" s="122"/>
      <c r="C112" s="122"/>
      <c r="D112" s="122">
        <v>51419.67</v>
      </c>
      <c r="E112" s="150" t="str">
        <f t="shared" si="2"/>
        <v>-</v>
      </c>
    </row>
    <row r="113" spans="1:6" ht="13.5" customHeight="1" x14ac:dyDescent="0.25">
      <c r="A113" s="108" t="s">
        <v>78</v>
      </c>
      <c r="B113" s="122"/>
      <c r="C113" s="122"/>
      <c r="D113" s="122">
        <v>73.3</v>
      </c>
      <c r="E113" s="150" t="str">
        <f t="shared" si="2"/>
        <v>-</v>
      </c>
    </row>
    <row r="114" spans="1:6" ht="13.5" customHeight="1" x14ac:dyDescent="0.25">
      <c r="A114" s="107" t="s">
        <v>100</v>
      </c>
      <c r="B114" s="121">
        <v>2655</v>
      </c>
      <c r="C114" s="121">
        <v>2655</v>
      </c>
      <c r="D114" s="121">
        <v>1327.23</v>
      </c>
      <c r="E114" s="147">
        <f t="shared" si="2"/>
        <v>49.989830508474576</v>
      </c>
    </row>
    <row r="115" spans="1:6" ht="13.5" customHeight="1" x14ac:dyDescent="0.25">
      <c r="A115" s="108" t="s">
        <v>102</v>
      </c>
      <c r="B115" s="122"/>
      <c r="C115" s="122"/>
      <c r="D115" s="122">
        <v>1327.23</v>
      </c>
      <c r="E115" s="150" t="str">
        <f t="shared" si="2"/>
        <v>-</v>
      </c>
    </row>
    <row r="116" spans="1:6" s="115" customFormat="1" ht="14.25" customHeight="1" x14ac:dyDescent="0.25">
      <c r="A116" s="106" t="s">
        <v>361</v>
      </c>
      <c r="B116" s="123">
        <v>1109006</v>
      </c>
      <c r="C116" s="123">
        <v>1055006</v>
      </c>
      <c r="D116" s="123">
        <v>409314.48</v>
      </c>
      <c r="E116" s="149">
        <f t="shared" si="2"/>
        <v>38.797360394158893</v>
      </c>
      <c r="F116"/>
    </row>
    <row r="117" spans="1:6" s="115" customFormat="1" ht="14.25" customHeight="1" x14ac:dyDescent="0.25">
      <c r="A117" s="110" t="s">
        <v>190</v>
      </c>
      <c r="B117" s="126">
        <v>1109006</v>
      </c>
      <c r="C117" s="126">
        <v>1055006</v>
      </c>
      <c r="D117" s="126">
        <v>409314.48</v>
      </c>
      <c r="E117" s="148">
        <f t="shared" si="2"/>
        <v>38.797360394158893</v>
      </c>
    </row>
    <row r="118" spans="1:6" ht="14.25" customHeight="1" x14ac:dyDescent="0.25">
      <c r="A118" s="107" t="s">
        <v>50</v>
      </c>
      <c r="B118" s="121">
        <v>1080436</v>
      </c>
      <c r="C118" s="121">
        <v>1026436</v>
      </c>
      <c r="D118" s="121">
        <v>408946.09</v>
      </c>
      <c r="E118" s="147">
        <f t="shared" si="2"/>
        <v>39.841362734744301</v>
      </c>
      <c r="F118" s="115"/>
    </row>
    <row r="119" spans="1:6" ht="14.25" customHeight="1" x14ac:dyDescent="0.25">
      <c r="A119" s="108" t="s">
        <v>57</v>
      </c>
      <c r="B119" s="122"/>
      <c r="C119" s="122"/>
      <c r="D119" s="122">
        <v>16891.150000000001</v>
      </c>
      <c r="E119" s="150" t="str">
        <f t="shared" si="2"/>
        <v>-</v>
      </c>
    </row>
    <row r="120" spans="1:6" s="115" customFormat="1" ht="14.25" customHeight="1" x14ac:dyDescent="0.25">
      <c r="A120" s="108" t="s">
        <v>59</v>
      </c>
      <c r="B120" s="122"/>
      <c r="C120" s="122"/>
      <c r="D120" s="122">
        <v>66573.289999999994</v>
      </c>
      <c r="E120" s="150" t="str">
        <f t="shared" si="2"/>
        <v>-</v>
      </c>
      <c r="F120"/>
    </row>
    <row r="121" spans="1:6" ht="14.25" customHeight="1" x14ac:dyDescent="0.25">
      <c r="A121" s="108" t="s">
        <v>60</v>
      </c>
      <c r="B121" s="122"/>
      <c r="C121" s="122"/>
      <c r="D121" s="122">
        <v>1433.24</v>
      </c>
      <c r="E121" s="150" t="str">
        <f t="shared" si="2"/>
        <v>-</v>
      </c>
      <c r="F121" s="115"/>
    </row>
    <row r="122" spans="1:6" ht="14.25" customHeight="1" x14ac:dyDescent="0.25">
      <c r="A122" s="108" t="s">
        <v>533</v>
      </c>
      <c r="B122" s="122"/>
      <c r="C122" s="122"/>
      <c r="D122" s="122">
        <v>4534.04</v>
      </c>
      <c r="E122" s="150" t="str">
        <f t="shared" si="2"/>
        <v>-</v>
      </c>
    </row>
    <row r="123" spans="1:6" ht="14.25" customHeight="1" x14ac:dyDescent="0.25">
      <c r="A123" s="108" t="s">
        <v>64</v>
      </c>
      <c r="B123" s="122"/>
      <c r="C123" s="122"/>
      <c r="D123" s="122">
        <v>68733.399999999994</v>
      </c>
      <c r="E123" s="150" t="str">
        <f t="shared" si="2"/>
        <v>-</v>
      </c>
    </row>
    <row r="124" spans="1:6" ht="14.25" customHeight="1" x14ac:dyDescent="0.25">
      <c r="A124" s="108" t="s">
        <v>65</v>
      </c>
      <c r="B124" s="122"/>
      <c r="C124" s="122"/>
      <c r="D124" s="122">
        <v>7431.81</v>
      </c>
      <c r="E124" s="150" t="str">
        <f t="shared" si="2"/>
        <v>-</v>
      </c>
    </row>
    <row r="125" spans="1:6" ht="14.25" customHeight="1" x14ac:dyDescent="0.25">
      <c r="A125" s="108" t="s">
        <v>66</v>
      </c>
      <c r="B125" s="122"/>
      <c r="C125" s="122"/>
      <c r="D125" s="122">
        <v>14485.73</v>
      </c>
      <c r="E125" s="150" t="str">
        <f t="shared" si="2"/>
        <v>-</v>
      </c>
    </row>
    <row r="126" spans="1:6" s="117" customFormat="1" ht="14.25" customHeight="1" x14ac:dyDescent="0.25">
      <c r="A126" s="108" t="s">
        <v>67</v>
      </c>
      <c r="B126" s="122"/>
      <c r="C126" s="122"/>
      <c r="D126" s="122">
        <v>51486.55</v>
      </c>
      <c r="E126" s="150" t="str">
        <f t="shared" si="2"/>
        <v>-</v>
      </c>
      <c r="F126"/>
    </row>
    <row r="127" spans="1:6" s="117" customFormat="1" ht="14.25" customHeight="1" x14ac:dyDescent="0.25">
      <c r="A127" s="108" t="s">
        <v>68</v>
      </c>
      <c r="B127" s="122"/>
      <c r="C127" s="122"/>
      <c r="D127" s="122">
        <v>40214.26</v>
      </c>
      <c r="E127" s="150" t="str">
        <f t="shared" si="2"/>
        <v>-</v>
      </c>
    </row>
    <row r="128" spans="1:6" s="115" customFormat="1" ht="14.25" customHeight="1" x14ac:dyDescent="0.25">
      <c r="A128" s="108" t="s">
        <v>70</v>
      </c>
      <c r="B128" s="122"/>
      <c r="C128" s="122"/>
      <c r="D128" s="122">
        <v>18509.740000000002</v>
      </c>
      <c r="E128" s="150" t="str">
        <f t="shared" si="2"/>
        <v>-</v>
      </c>
      <c r="F128" s="117"/>
    </row>
    <row r="129" spans="1:6" s="118" customFormat="1" ht="14.25" customHeight="1" x14ac:dyDescent="0.25">
      <c r="A129" s="108" t="s">
        <v>71</v>
      </c>
      <c r="B129" s="122"/>
      <c r="C129" s="122"/>
      <c r="D129" s="122">
        <v>2258.7199999999998</v>
      </c>
      <c r="E129" s="150" t="str">
        <f t="shared" si="2"/>
        <v>-</v>
      </c>
      <c r="F129" s="115"/>
    </row>
    <row r="130" spans="1:6" s="115" customFormat="1" ht="14.25" customHeight="1" x14ac:dyDescent="0.25">
      <c r="A130" s="108" t="s">
        <v>72</v>
      </c>
      <c r="B130" s="122"/>
      <c r="C130" s="122"/>
      <c r="D130" s="122">
        <v>91464.03</v>
      </c>
      <c r="E130" s="150" t="str">
        <f t="shared" si="2"/>
        <v>-</v>
      </c>
      <c r="F130" s="118"/>
    </row>
    <row r="131" spans="1:6" s="115" customFormat="1" ht="14.25" customHeight="1" x14ac:dyDescent="0.25">
      <c r="A131" s="108" t="s">
        <v>77</v>
      </c>
      <c r="B131" s="122"/>
      <c r="C131" s="122"/>
      <c r="D131" s="122">
        <v>10216.379999999999</v>
      </c>
      <c r="E131" s="150" t="str">
        <f t="shared" ref="E131:E188" si="3">IFERROR(D131/C131*100,"-")</f>
        <v>-</v>
      </c>
    </row>
    <row r="132" spans="1:6" s="115" customFormat="1" ht="14.25" customHeight="1" x14ac:dyDescent="0.25">
      <c r="A132" s="108" t="s">
        <v>78</v>
      </c>
      <c r="B132" s="122"/>
      <c r="C132" s="122"/>
      <c r="D132" s="122">
        <v>12366.39</v>
      </c>
      <c r="E132" s="150" t="str">
        <f t="shared" si="3"/>
        <v>-</v>
      </c>
    </row>
    <row r="133" spans="1:6" ht="14.25" customHeight="1" x14ac:dyDescent="0.25">
      <c r="A133" s="108" t="s">
        <v>80</v>
      </c>
      <c r="B133" s="122"/>
      <c r="C133" s="122"/>
      <c r="D133" s="122">
        <v>1465.56</v>
      </c>
      <c r="E133" s="150" t="str">
        <f t="shared" si="3"/>
        <v>-</v>
      </c>
      <c r="F133" s="115"/>
    </row>
    <row r="134" spans="1:6" ht="14.25" customHeight="1" x14ac:dyDescent="0.25">
      <c r="A134" s="108" t="s">
        <v>81</v>
      </c>
      <c r="B134" s="122"/>
      <c r="C134" s="122"/>
      <c r="D134" s="122">
        <v>881.8</v>
      </c>
      <c r="E134" s="150" t="str">
        <f t="shared" si="3"/>
        <v>-</v>
      </c>
    </row>
    <row r="135" spans="1:6" s="115" customFormat="1" ht="14.25" customHeight="1" x14ac:dyDescent="0.25">
      <c r="A135" s="107" t="s">
        <v>115</v>
      </c>
      <c r="B135" s="121">
        <v>28570</v>
      </c>
      <c r="C135" s="121">
        <v>28570</v>
      </c>
      <c r="D135" s="121">
        <v>368.39</v>
      </c>
      <c r="E135" s="147">
        <f t="shared" si="3"/>
        <v>1.2894294714735737</v>
      </c>
      <c r="F135"/>
    </row>
    <row r="136" spans="1:6" s="115" customFormat="1" ht="14.25" customHeight="1" x14ac:dyDescent="0.25">
      <c r="A136" s="108" t="s">
        <v>119</v>
      </c>
      <c r="B136" s="122"/>
      <c r="C136" s="122"/>
      <c r="D136" s="122">
        <v>149.99</v>
      </c>
      <c r="E136" s="150" t="str">
        <f t="shared" si="3"/>
        <v>-</v>
      </c>
    </row>
    <row r="137" spans="1:6" ht="14.25" customHeight="1" x14ac:dyDescent="0.25">
      <c r="A137" s="108" t="s">
        <v>121</v>
      </c>
      <c r="B137" s="122"/>
      <c r="C137" s="122"/>
      <c r="D137" s="122">
        <v>218.4</v>
      </c>
      <c r="E137" s="150" t="str">
        <f t="shared" si="3"/>
        <v>-</v>
      </c>
      <c r="F137" s="115"/>
    </row>
    <row r="138" spans="1:6" ht="14.25" customHeight="1" x14ac:dyDescent="0.25">
      <c r="A138" s="106" t="s">
        <v>362</v>
      </c>
      <c r="B138" s="123">
        <v>4000</v>
      </c>
      <c r="C138" s="123">
        <v>4000</v>
      </c>
      <c r="D138" s="123">
        <v>0</v>
      </c>
      <c r="E138" s="149">
        <f t="shared" si="3"/>
        <v>0</v>
      </c>
    </row>
    <row r="139" spans="1:6" s="115" customFormat="1" ht="14.25" customHeight="1" x14ac:dyDescent="0.25">
      <c r="A139" s="110" t="s">
        <v>190</v>
      </c>
      <c r="B139" s="126">
        <v>4000</v>
      </c>
      <c r="C139" s="126">
        <v>4000</v>
      </c>
      <c r="D139" s="126">
        <v>0</v>
      </c>
      <c r="E139" s="148">
        <f t="shared" si="3"/>
        <v>0</v>
      </c>
      <c r="F139"/>
    </row>
    <row r="140" spans="1:6" s="115" customFormat="1" ht="14.25" customHeight="1" x14ac:dyDescent="0.25">
      <c r="A140" s="107" t="s">
        <v>50</v>
      </c>
      <c r="B140" s="121">
        <v>4000</v>
      </c>
      <c r="C140" s="121">
        <v>4000</v>
      </c>
      <c r="D140" s="121">
        <v>0</v>
      </c>
      <c r="E140" s="147">
        <f t="shared" si="3"/>
        <v>0</v>
      </c>
    </row>
    <row r="141" spans="1:6" s="115" customFormat="1" ht="14.25" customHeight="1" x14ac:dyDescent="0.25">
      <c r="A141" s="106" t="s">
        <v>363</v>
      </c>
      <c r="B141" s="123">
        <v>19246</v>
      </c>
      <c r="C141" s="123">
        <v>19246</v>
      </c>
      <c r="D141" s="123">
        <v>1938.36</v>
      </c>
      <c r="E141" s="149">
        <f t="shared" si="3"/>
        <v>10.071495375662474</v>
      </c>
    </row>
    <row r="142" spans="1:6" s="117" customFormat="1" ht="14.25" customHeight="1" x14ac:dyDescent="0.25">
      <c r="A142" s="110" t="s">
        <v>190</v>
      </c>
      <c r="B142" s="126">
        <v>19246</v>
      </c>
      <c r="C142" s="126">
        <v>19246</v>
      </c>
      <c r="D142" s="126">
        <v>1938.36</v>
      </c>
      <c r="E142" s="148">
        <f t="shared" si="3"/>
        <v>10.071495375662474</v>
      </c>
      <c r="F142" s="115"/>
    </row>
    <row r="143" spans="1:6" s="156" customFormat="1" ht="14.25" customHeight="1" x14ac:dyDescent="0.25">
      <c r="A143" s="107" t="s">
        <v>50</v>
      </c>
      <c r="B143" s="121">
        <v>18582</v>
      </c>
      <c r="C143" s="121">
        <v>18582</v>
      </c>
      <c r="D143" s="121">
        <v>1938.36</v>
      </c>
      <c r="E143" s="147">
        <f t="shared" si="3"/>
        <v>10.431385211494995</v>
      </c>
      <c r="F143" s="117"/>
    </row>
    <row r="144" spans="1:6" s="115" customFormat="1" ht="14.25" customHeight="1" x14ac:dyDescent="0.25">
      <c r="A144" s="108" t="s">
        <v>78</v>
      </c>
      <c r="B144" s="122"/>
      <c r="C144" s="122"/>
      <c r="D144" s="122">
        <v>1938.36</v>
      </c>
      <c r="E144" s="150" t="str">
        <f t="shared" si="3"/>
        <v>-</v>
      </c>
    </row>
    <row r="145" spans="1:6" s="156" customFormat="1" ht="14.25" customHeight="1" x14ac:dyDescent="0.25">
      <c r="A145" s="107" t="s">
        <v>100</v>
      </c>
      <c r="B145" s="121">
        <v>664</v>
      </c>
      <c r="C145" s="121">
        <v>664</v>
      </c>
      <c r="D145" s="121">
        <v>0</v>
      </c>
      <c r="E145" s="147">
        <f t="shared" si="3"/>
        <v>0</v>
      </c>
      <c r="F145"/>
    </row>
    <row r="146" spans="1:6" ht="14.25" customHeight="1" x14ac:dyDescent="0.25">
      <c r="A146" s="104" t="s">
        <v>364</v>
      </c>
      <c r="B146" s="121">
        <v>477000</v>
      </c>
      <c r="C146" s="121">
        <v>477000</v>
      </c>
      <c r="D146" s="121">
        <v>106164.25</v>
      </c>
      <c r="E146" s="147">
        <f t="shared" si="3"/>
        <v>22.256656184486374</v>
      </c>
      <c r="F146" s="115"/>
    </row>
    <row r="147" spans="1:6" s="115" customFormat="1" ht="14.25" customHeight="1" x14ac:dyDescent="0.25">
      <c r="A147" s="106" t="s">
        <v>365</v>
      </c>
      <c r="B147" s="123">
        <v>200000</v>
      </c>
      <c r="C147" s="123">
        <v>200000</v>
      </c>
      <c r="D147" s="123">
        <v>95115.5</v>
      </c>
      <c r="E147" s="149">
        <f t="shared" si="3"/>
        <v>47.557749999999999</v>
      </c>
      <c r="F147"/>
    </row>
    <row r="148" spans="1:6" ht="14.25" customHeight="1" x14ac:dyDescent="0.25">
      <c r="A148" s="110" t="s">
        <v>190</v>
      </c>
      <c r="B148" s="126">
        <v>200000</v>
      </c>
      <c r="C148" s="126">
        <v>200000</v>
      </c>
      <c r="D148" s="126">
        <v>95115.5</v>
      </c>
      <c r="E148" s="148">
        <f t="shared" si="3"/>
        <v>47.557749999999999</v>
      </c>
    </row>
    <row r="149" spans="1:6" ht="14.25" customHeight="1" x14ac:dyDescent="0.25">
      <c r="A149" s="107" t="s">
        <v>50</v>
      </c>
      <c r="B149" s="121">
        <v>200000</v>
      </c>
      <c r="C149" s="121">
        <v>200000</v>
      </c>
      <c r="D149" s="121">
        <v>95115.5</v>
      </c>
      <c r="E149" s="147">
        <f t="shared" si="3"/>
        <v>47.557749999999999</v>
      </c>
    </row>
    <row r="150" spans="1:6" ht="14.25" customHeight="1" x14ac:dyDescent="0.25">
      <c r="A150" s="108" t="s">
        <v>68</v>
      </c>
      <c r="B150" s="122"/>
      <c r="C150" s="122"/>
      <c r="D150" s="122">
        <v>95115.5</v>
      </c>
      <c r="E150" s="150" t="str">
        <f t="shared" si="3"/>
        <v>-</v>
      </c>
      <c r="F150" s="115"/>
    </row>
    <row r="151" spans="1:6" s="115" customFormat="1" ht="14.25" customHeight="1" x14ac:dyDescent="0.25">
      <c r="A151" s="106" t="s">
        <v>366</v>
      </c>
      <c r="B151" s="123">
        <v>277000</v>
      </c>
      <c r="C151" s="123">
        <v>277000</v>
      </c>
      <c r="D151" s="123">
        <v>11048.75</v>
      </c>
      <c r="E151" s="149">
        <f t="shared" si="3"/>
        <v>3.9887184115523464</v>
      </c>
    </row>
    <row r="152" spans="1:6" s="115" customFormat="1" ht="14.25" customHeight="1" x14ac:dyDescent="0.25">
      <c r="A152" s="110" t="s">
        <v>190</v>
      </c>
      <c r="B152" s="126">
        <v>277000</v>
      </c>
      <c r="C152" s="126">
        <v>277000</v>
      </c>
      <c r="D152" s="126">
        <v>11048.75</v>
      </c>
      <c r="E152" s="148">
        <f t="shared" si="3"/>
        <v>3.9887184115523464</v>
      </c>
      <c r="F152"/>
    </row>
    <row r="153" spans="1:6" ht="14.25" customHeight="1" x14ac:dyDescent="0.25">
      <c r="A153" s="107" t="s">
        <v>50</v>
      </c>
      <c r="B153" s="121">
        <v>67000</v>
      </c>
      <c r="C153" s="121">
        <v>67000</v>
      </c>
      <c r="D153" s="121">
        <v>2298.75</v>
      </c>
      <c r="E153" s="147">
        <f t="shared" si="3"/>
        <v>3.4309701492537314</v>
      </c>
    </row>
    <row r="154" spans="1:6" ht="14.25" customHeight="1" x14ac:dyDescent="0.25">
      <c r="A154" s="108" t="s">
        <v>65</v>
      </c>
      <c r="B154" s="122"/>
      <c r="C154" s="122"/>
      <c r="D154" s="122">
        <v>1298.75</v>
      </c>
      <c r="E154" s="150" t="str">
        <f t="shared" si="3"/>
        <v>-</v>
      </c>
      <c r="F154" s="115"/>
    </row>
    <row r="155" spans="1:6" s="115" customFormat="1" ht="14.25" customHeight="1" x14ac:dyDescent="0.25">
      <c r="A155" s="108" t="s">
        <v>70</v>
      </c>
      <c r="B155" s="122"/>
      <c r="C155" s="122"/>
      <c r="D155" s="122">
        <v>1000</v>
      </c>
      <c r="E155" s="150" t="str">
        <f t="shared" si="3"/>
        <v>-</v>
      </c>
      <c r="F155"/>
    </row>
    <row r="156" spans="1:6" ht="14.25" customHeight="1" x14ac:dyDescent="0.25">
      <c r="A156" s="107" t="s">
        <v>112</v>
      </c>
      <c r="B156" s="121">
        <v>10000</v>
      </c>
      <c r="C156" s="121">
        <v>10000</v>
      </c>
      <c r="D156" s="121">
        <v>8750</v>
      </c>
      <c r="E156" s="147">
        <f t="shared" si="3"/>
        <v>87.5</v>
      </c>
    </row>
    <row r="157" spans="1:6" ht="14.25" customHeight="1" x14ac:dyDescent="0.25">
      <c r="A157" s="108" t="s">
        <v>246</v>
      </c>
      <c r="B157" s="122"/>
      <c r="C157" s="122"/>
      <c r="D157" s="122">
        <v>8750</v>
      </c>
      <c r="E157" s="150" t="str">
        <f t="shared" si="3"/>
        <v>-</v>
      </c>
    </row>
    <row r="158" spans="1:6" ht="14.25" customHeight="1" x14ac:dyDescent="0.25">
      <c r="A158" s="107" t="s">
        <v>115</v>
      </c>
      <c r="B158" s="121">
        <v>80000</v>
      </c>
      <c r="C158" s="121">
        <v>80000</v>
      </c>
      <c r="D158" s="121">
        <v>0</v>
      </c>
      <c r="E158" s="147">
        <f t="shared" si="3"/>
        <v>0</v>
      </c>
    </row>
    <row r="159" spans="1:6" s="156" customFormat="1" ht="14.25" customHeight="1" x14ac:dyDescent="0.25">
      <c r="A159" s="107" t="s">
        <v>130</v>
      </c>
      <c r="B159" s="121">
        <v>120000</v>
      </c>
      <c r="C159" s="121">
        <v>120000</v>
      </c>
      <c r="D159" s="121">
        <v>0</v>
      </c>
      <c r="E159" s="147">
        <f t="shared" si="3"/>
        <v>0</v>
      </c>
      <c r="F159"/>
    </row>
    <row r="160" spans="1:6" s="115" customFormat="1" x14ac:dyDescent="0.25">
      <c r="A160" s="104" t="s">
        <v>390</v>
      </c>
      <c r="B160" s="121">
        <v>1380000</v>
      </c>
      <c r="C160" s="121">
        <v>1350000</v>
      </c>
      <c r="D160" s="121">
        <v>209358.55</v>
      </c>
      <c r="E160" s="147">
        <f t="shared" si="3"/>
        <v>15.508040740740739</v>
      </c>
      <c r="F160"/>
    </row>
    <row r="161" spans="1:6" x14ac:dyDescent="0.25">
      <c r="A161" s="106" t="s">
        <v>544</v>
      </c>
      <c r="B161" s="123">
        <v>600000</v>
      </c>
      <c r="C161" s="123">
        <v>577500</v>
      </c>
      <c r="D161" s="123">
        <v>0</v>
      </c>
      <c r="E161" s="149">
        <f t="shared" si="3"/>
        <v>0</v>
      </c>
    </row>
    <row r="162" spans="1:6" s="115" customFormat="1" x14ac:dyDescent="0.25">
      <c r="A162" s="110" t="s">
        <v>190</v>
      </c>
      <c r="B162" s="126">
        <v>450000</v>
      </c>
      <c r="C162" s="126">
        <v>427500</v>
      </c>
      <c r="D162" s="126">
        <v>0</v>
      </c>
      <c r="E162" s="148">
        <f t="shared" si="3"/>
        <v>0</v>
      </c>
      <c r="F162"/>
    </row>
    <row r="163" spans="1:6" s="115" customFormat="1" x14ac:dyDescent="0.25">
      <c r="A163" s="107" t="s">
        <v>130</v>
      </c>
      <c r="B163" s="121">
        <v>450000</v>
      </c>
      <c r="C163" s="121">
        <v>427500</v>
      </c>
      <c r="D163" s="121">
        <v>0</v>
      </c>
      <c r="E163" s="147">
        <f t="shared" si="3"/>
        <v>0</v>
      </c>
      <c r="F163"/>
    </row>
    <row r="164" spans="1:6" s="115" customFormat="1" x14ac:dyDescent="0.25">
      <c r="A164" s="110" t="s">
        <v>195</v>
      </c>
      <c r="B164" s="126">
        <v>150000</v>
      </c>
      <c r="C164" s="126">
        <v>150000</v>
      </c>
      <c r="D164" s="126">
        <v>0</v>
      </c>
      <c r="E164" s="148">
        <f t="shared" si="3"/>
        <v>0</v>
      </c>
    </row>
    <row r="165" spans="1:6" s="115" customFormat="1" x14ac:dyDescent="0.25">
      <c r="A165" s="107" t="s">
        <v>130</v>
      </c>
      <c r="B165" s="121">
        <v>150000</v>
      </c>
      <c r="C165" s="121">
        <v>150000</v>
      </c>
      <c r="D165" s="121">
        <v>0</v>
      </c>
      <c r="E165" s="147">
        <f t="shared" si="3"/>
        <v>0</v>
      </c>
      <c r="F165"/>
    </row>
    <row r="166" spans="1:6" s="115" customFormat="1" x14ac:dyDescent="0.25">
      <c r="A166" s="106" t="s">
        <v>545</v>
      </c>
      <c r="B166" s="123">
        <v>780000</v>
      </c>
      <c r="C166" s="123">
        <v>772500</v>
      </c>
      <c r="D166" s="123">
        <v>209358.55</v>
      </c>
      <c r="E166" s="149">
        <f t="shared" si="3"/>
        <v>27.101430420711974</v>
      </c>
      <c r="F166"/>
    </row>
    <row r="167" spans="1:6" x14ac:dyDescent="0.25">
      <c r="A167" s="110" t="s">
        <v>190</v>
      </c>
      <c r="B167" s="126">
        <v>150000</v>
      </c>
      <c r="C167" s="126">
        <v>142500</v>
      </c>
      <c r="D167" s="126">
        <v>209358.55</v>
      </c>
      <c r="E167" s="148">
        <f t="shared" si="3"/>
        <v>146.91828070175436</v>
      </c>
      <c r="F167" s="115"/>
    </row>
    <row r="168" spans="1:6" x14ac:dyDescent="0.25">
      <c r="A168" s="107" t="s">
        <v>130</v>
      </c>
      <c r="B168" s="121">
        <v>150000</v>
      </c>
      <c r="C168" s="121">
        <v>142500</v>
      </c>
      <c r="D168" s="121">
        <v>209358.55</v>
      </c>
      <c r="E168" s="147">
        <f t="shared" si="3"/>
        <v>146.91828070175436</v>
      </c>
    </row>
    <row r="169" spans="1:6" s="115" customFormat="1" x14ac:dyDescent="0.25">
      <c r="A169" s="108" t="s">
        <v>132</v>
      </c>
      <c r="B169" s="122"/>
      <c r="C169" s="122"/>
      <c r="D169" s="122">
        <v>209358.55</v>
      </c>
      <c r="E169" s="150" t="str">
        <f t="shared" si="3"/>
        <v>-</v>
      </c>
    </row>
    <row r="170" spans="1:6" x14ac:dyDescent="0.25">
      <c r="A170" s="110" t="s">
        <v>194</v>
      </c>
      <c r="B170" s="126">
        <v>580000</v>
      </c>
      <c r="C170" s="126">
        <v>580000</v>
      </c>
      <c r="D170" s="126">
        <v>0</v>
      </c>
      <c r="E170" s="148">
        <f t="shared" si="3"/>
        <v>0</v>
      </c>
    </row>
    <row r="171" spans="1:6" s="115" customFormat="1" x14ac:dyDescent="0.25">
      <c r="A171" s="107" t="s">
        <v>130</v>
      </c>
      <c r="B171" s="121">
        <v>580000</v>
      </c>
      <c r="C171" s="121">
        <v>580000</v>
      </c>
      <c r="D171" s="121">
        <v>0</v>
      </c>
      <c r="E171" s="147">
        <f t="shared" si="3"/>
        <v>0</v>
      </c>
    </row>
    <row r="172" spans="1:6" x14ac:dyDescent="0.25">
      <c r="A172" s="110" t="s">
        <v>195</v>
      </c>
      <c r="B172" s="126">
        <v>50000</v>
      </c>
      <c r="C172" s="126">
        <v>50000</v>
      </c>
      <c r="D172" s="126">
        <v>0</v>
      </c>
      <c r="E172" s="148">
        <f t="shared" si="3"/>
        <v>0</v>
      </c>
    </row>
    <row r="173" spans="1:6" s="115" customFormat="1" x14ac:dyDescent="0.25">
      <c r="A173" s="107" t="s">
        <v>130</v>
      </c>
      <c r="B173" s="121">
        <v>50000</v>
      </c>
      <c r="C173" s="121">
        <v>50000</v>
      </c>
      <c r="D173" s="121">
        <v>0</v>
      </c>
      <c r="E173" s="147">
        <f t="shared" si="3"/>
        <v>0</v>
      </c>
      <c r="F173"/>
    </row>
    <row r="174" spans="1:6" x14ac:dyDescent="0.25">
      <c r="A174" s="104" t="s">
        <v>367</v>
      </c>
      <c r="B174" s="121">
        <v>465360</v>
      </c>
      <c r="C174" s="121">
        <v>455360</v>
      </c>
      <c r="D174" s="121">
        <v>137095.82</v>
      </c>
      <c r="E174" s="147">
        <f t="shared" si="3"/>
        <v>30.107128425860857</v>
      </c>
    </row>
    <row r="175" spans="1:6" x14ac:dyDescent="0.25">
      <c r="A175" s="106" t="s">
        <v>368</v>
      </c>
      <c r="B175" s="123">
        <v>200927</v>
      </c>
      <c r="C175" s="123">
        <v>190927</v>
      </c>
      <c r="D175" s="123">
        <v>84958.18</v>
      </c>
      <c r="E175" s="149">
        <f t="shared" si="3"/>
        <v>44.497729498708928</v>
      </c>
    </row>
    <row r="176" spans="1:6" x14ac:dyDescent="0.25">
      <c r="A176" s="110" t="s">
        <v>190</v>
      </c>
      <c r="B176" s="126">
        <v>200927</v>
      </c>
      <c r="C176" s="126">
        <v>190927</v>
      </c>
      <c r="D176" s="126">
        <v>84958.18</v>
      </c>
      <c r="E176" s="148">
        <f t="shared" si="3"/>
        <v>44.497729498708928</v>
      </c>
      <c r="F176" s="115"/>
    </row>
    <row r="177" spans="1:6" x14ac:dyDescent="0.25">
      <c r="A177" s="107" t="s">
        <v>50</v>
      </c>
      <c r="B177" s="121">
        <v>200927</v>
      </c>
      <c r="C177" s="121">
        <v>190927</v>
      </c>
      <c r="D177" s="121">
        <v>84958.18</v>
      </c>
      <c r="E177" s="147">
        <f t="shared" si="3"/>
        <v>44.497729498708928</v>
      </c>
    </row>
    <row r="178" spans="1:6" s="115" customFormat="1" x14ac:dyDescent="0.25">
      <c r="A178" s="108" t="s">
        <v>65</v>
      </c>
      <c r="B178" s="122"/>
      <c r="C178" s="122"/>
      <c r="D178" s="122">
        <v>4612.8999999999996</v>
      </c>
      <c r="E178" s="150" t="str">
        <f t="shared" si="3"/>
        <v>-</v>
      </c>
    </row>
    <row r="179" spans="1:6" x14ac:dyDescent="0.25">
      <c r="A179" s="108" t="s">
        <v>68</v>
      </c>
      <c r="B179" s="122"/>
      <c r="C179" s="122"/>
      <c r="D179" s="122">
        <v>38612.5</v>
      </c>
      <c r="E179" s="150" t="str">
        <f t="shared" si="3"/>
        <v>-</v>
      </c>
      <c r="F179" s="115"/>
    </row>
    <row r="180" spans="1:6" s="115" customFormat="1" x14ac:dyDescent="0.25">
      <c r="A180" s="108" t="s">
        <v>71</v>
      </c>
      <c r="B180" s="122"/>
      <c r="C180" s="122"/>
      <c r="D180" s="122">
        <v>41732.78</v>
      </c>
      <c r="E180" s="150" t="str">
        <f t="shared" si="3"/>
        <v>-</v>
      </c>
    </row>
    <row r="181" spans="1:6" s="115" customFormat="1" x14ac:dyDescent="0.25">
      <c r="A181" s="106" t="s">
        <v>369</v>
      </c>
      <c r="B181" s="123">
        <v>9025</v>
      </c>
      <c r="C181" s="123">
        <v>9025</v>
      </c>
      <c r="D181" s="123">
        <v>0</v>
      </c>
      <c r="E181" s="149">
        <f t="shared" si="3"/>
        <v>0</v>
      </c>
      <c r="F181"/>
    </row>
    <row r="182" spans="1:6" s="115" customFormat="1" x14ac:dyDescent="0.25">
      <c r="A182" s="110" t="s">
        <v>190</v>
      </c>
      <c r="B182" s="126">
        <v>9025</v>
      </c>
      <c r="C182" s="126">
        <v>9025</v>
      </c>
      <c r="D182" s="126">
        <v>0</v>
      </c>
      <c r="E182" s="148">
        <f t="shared" si="3"/>
        <v>0</v>
      </c>
      <c r="F182"/>
    </row>
    <row r="183" spans="1:6" x14ac:dyDescent="0.25">
      <c r="A183" s="107" t="s">
        <v>50</v>
      </c>
      <c r="B183" s="121">
        <v>9025</v>
      </c>
      <c r="C183" s="121">
        <v>9025</v>
      </c>
      <c r="D183" s="121">
        <v>0</v>
      </c>
      <c r="E183" s="147">
        <f t="shared" si="3"/>
        <v>0</v>
      </c>
      <c r="F183" s="115"/>
    </row>
    <row r="184" spans="1:6" x14ac:dyDescent="0.25">
      <c r="A184" s="106" t="s">
        <v>370</v>
      </c>
      <c r="B184" s="123">
        <v>255408</v>
      </c>
      <c r="C184" s="123">
        <v>255408</v>
      </c>
      <c r="D184" s="123">
        <v>52137.64</v>
      </c>
      <c r="E184" s="149">
        <f t="shared" si="3"/>
        <v>20.41347177848775</v>
      </c>
      <c r="F184" s="115"/>
    </row>
    <row r="185" spans="1:6" s="115" customFormat="1" x14ac:dyDescent="0.25">
      <c r="A185" s="110" t="s">
        <v>190</v>
      </c>
      <c r="B185" s="126">
        <v>255408</v>
      </c>
      <c r="C185" s="126">
        <v>255408</v>
      </c>
      <c r="D185" s="126">
        <v>52137.64</v>
      </c>
      <c r="E185" s="148">
        <f t="shared" si="3"/>
        <v>20.41347177848775</v>
      </c>
      <c r="F185"/>
    </row>
    <row r="186" spans="1:6" s="115" customFormat="1" x14ac:dyDescent="0.25">
      <c r="A186" s="107" t="s">
        <v>50</v>
      </c>
      <c r="B186" s="121">
        <v>74185</v>
      </c>
      <c r="C186" s="121">
        <v>74185</v>
      </c>
      <c r="D186" s="121">
        <v>6799.26</v>
      </c>
      <c r="E186" s="147">
        <f t="shared" si="3"/>
        <v>9.1652759991912109</v>
      </c>
      <c r="F186"/>
    </row>
    <row r="187" spans="1:6" s="115" customFormat="1" x14ac:dyDescent="0.25">
      <c r="A187" s="108" t="s">
        <v>68</v>
      </c>
      <c r="B187" s="122"/>
      <c r="C187" s="122"/>
      <c r="D187" s="122">
        <v>3088.11</v>
      </c>
      <c r="E187" s="150" t="str">
        <f t="shared" si="3"/>
        <v>-</v>
      </c>
    </row>
    <row r="188" spans="1:6" x14ac:dyDescent="0.25">
      <c r="A188" s="108" t="s">
        <v>71</v>
      </c>
      <c r="B188" s="122"/>
      <c r="C188" s="122"/>
      <c r="D188" s="122">
        <v>3711.15</v>
      </c>
      <c r="E188" s="150" t="str">
        <f t="shared" si="3"/>
        <v>-</v>
      </c>
    </row>
    <row r="189" spans="1:6" x14ac:dyDescent="0.25">
      <c r="A189" s="107" t="s">
        <v>115</v>
      </c>
      <c r="B189" s="121">
        <v>171932</v>
      </c>
      <c r="C189" s="121">
        <v>171932</v>
      </c>
      <c r="D189" s="121">
        <v>45338.38</v>
      </c>
      <c r="E189" s="147">
        <f t="shared" ref="E189:E250" si="4">IFERROR(D189/C189*100,"-")</f>
        <v>26.369948584324032</v>
      </c>
    </row>
    <row r="190" spans="1:6" s="156" customFormat="1" x14ac:dyDescent="0.25">
      <c r="A190" s="108" t="s">
        <v>119</v>
      </c>
      <c r="B190" s="122"/>
      <c r="C190" s="122"/>
      <c r="D190" s="122">
        <v>3562.5</v>
      </c>
      <c r="E190" s="150" t="str">
        <f t="shared" si="4"/>
        <v>-</v>
      </c>
      <c r="F190" s="115"/>
    </row>
    <row r="191" spans="1:6" s="115" customFormat="1" x14ac:dyDescent="0.25">
      <c r="A191" s="108" t="s">
        <v>129</v>
      </c>
      <c r="B191" s="122"/>
      <c r="C191" s="122"/>
      <c r="D191" s="122">
        <v>41775.879999999997</v>
      </c>
      <c r="E191" s="150" t="str">
        <f t="shared" si="4"/>
        <v>-</v>
      </c>
      <c r="F191"/>
    </row>
    <row r="192" spans="1:6" x14ac:dyDescent="0.25">
      <c r="A192" s="107" t="s">
        <v>130</v>
      </c>
      <c r="B192" s="121">
        <v>9291</v>
      </c>
      <c r="C192" s="121">
        <v>9291</v>
      </c>
      <c r="D192" s="121">
        <v>0</v>
      </c>
      <c r="E192" s="147">
        <f t="shared" si="4"/>
        <v>0</v>
      </c>
      <c r="F192" s="115"/>
    </row>
    <row r="193" spans="1:6" x14ac:dyDescent="0.25">
      <c r="A193" s="107"/>
      <c r="B193" s="121"/>
      <c r="C193" s="121"/>
      <c r="D193" s="121"/>
      <c r="E193" s="147" t="str">
        <f t="shared" si="4"/>
        <v>-</v>
      </c>
    </row>
    <row r="194" spans="1:6" s="115" customFormat="1" x14ac:dyDescent="0.25">
      <c r="A194" s="109" t="s">
        <v>279</v>
      </c>
      <c r="B194" s="124">
        <v>9284305</v>
      </c>
      <c r="C194" s="124">
        <v>9157805</v>
      </c>
      <c r="D194" s="124">
        <v>1420891.46</v>
      </c>
      <c r="E194" s="146">
        <f t="shared" si="4"/>
        <v>15.515633495144304</v>
      </c>
      <c r="F194"/>
    </row>
    <row r="195" spans="1:6" x14ac:dyDescent="0.25">
      <c r="A195" s="104" t="s">
        <v>280</v>
      </c>
      <c r="B195" s="121">
        <v>8632126</v>
      </c>
      <c r="C195" s="121">
        <v>8505626</v>
      </c>
      <c r="D195" s="121">
        <v>1244803.73</v>
      </c>
      <c r="E195" s="147">
        <f t="shared" si="4"/>
        <v>14.635063074722543</v>
      </c>
    </row>
    <row r="196" spans="1:6" s="115" customFormat="1" x14ac:dyDescent="0.25">
      <c r="A196" s="110" t="s">
        <v>190</v>
      </c>
      <c r="B196" s="126">
        <v>4806050</v>
      </c>
      <c r="C196" s="126">
        <v>4679550</v>
      </c>
      <c r="D196" s="126">
        <v>1224059.26</v>
      </c>
      <c r="E196" s="148">
        <f t="shared" si="4"/>
        <v>26.157627549657551</v>
      </c>
    </row>
    <row r="197" spans="1:6" x14ac:dyDescent="0.25">
      <c r="A197" s="110" t="s">
        <v>193</v>
      </c>
      <c r="B197" s="126">
        <v>54527</v>
      </c>
      <c r="C197" s="126">
        <v>54527</v>
      </c>
      <c r="D197" s="126">
        <v>19252.59</v>
      </c>
      <c r="E197" s="148">
        <f t="shared" si="4"/>
        <v>35.308360995470132</v>
      </c>
    </row>
    <row r="198" spans="1:6" x14ac:dyDescent="0.25">
      <c r="A198" s="110" t="s">
        <v>194</v>
      </c>
      <c r="B198" s="126">
        <v>3763779</v>
      </c>
      <c r="C198" s="126">
        <v>3763779</v>
      </c>
      <c r="D198" s="126">
        <v>0</v>
      </c>
      <c r="E198" s="148">
        <f t="shared" si="4"/>
        <v>0</v>
      </c>
    </row>
    <row r="199" spans="1:6" x14ac:dyDescent="0.25">
      <c r="A199" s="110" t="s">
        <v>195</v>
      </c>
      <c r="B199" s="126">
        <v>4000</v>
      </c>
      <c r="C199" s="126">
        <v>4000</v>
      </c>
      <c r="D199" s="126">
        <v>0</v>
      </c>
      <c r="E199" s="148">
        <f t="shared" si="4"/>
        <v>0</v>
      </c>
    </row>
    <row r="200" spans="1:6" s="115" customFormat="1" x14ac:dyDescent="0.25">
      <c r="A200" s="110" t="s">
        <v>191</v>
      </c>
      <c r="B200" s="126">
        <v>3770</v>
      </c>
      <c r="C200" s="126">
        <v>3770</v>
      </c>
      <c r="D200" s="126">
        <v>1491.88</v>
      </c>
      <c r="E200" s="148">
        <f t="shared" si="4"/>
        <v>39.572413793103451</v>
      </c>
      <c r="F200"/>
    </row>
    <row r="201" spans="1:6" x14ac:dyDescent="0.25">
      <c r="A201" s="110"/>
      <c r="B201" s="126"/>
      <c r="C201" s="126"/>
      <c r="D201" s="126"/>
      <c r="E201" s="148" t="str">
        <f t="shared" si="4"/>
        <v>-</v>
      </c>
      <c r="F201" s="115"/>
    </row>
    <row r="202" spans="1:6" x14ac:dyDescent="0.25">
      <c r="A202" s="104" t="s">
        <v>359</v>
      </c>
      <c r="B202" s="121">
        <v>19685</v>
      </c>
      <c r="C202" s="121">
        <v>19685</v>
      </c>
      <c r="D202" s="121">
        <v>6010.3</v>
      </c>
      <c r="E202" s="147">
        <f t="shared" si="4"/>
        <v>30.532385064770128</v>
      </c>
    </row>
    <row r="203" spans="1:6" x14ac:dyDescent="0.25">
      <c r="A203" s="106" t="s">
        <v>360</v>
      </c>
      <c r="B203" s="123">
        <v>19685</v>
      </c>
      <c r="C203" s="123">
        <v>19685</v>
      </c>
      <c r="D203" s="123">
        <v>6010.3</v>
      </c>
      <c r="E203" s="149">
        <f t="shared" si="4"/>
        <v>30.532385064770128</v>
      </c>
    </row>
    <row r="204" spans="1:6" x14ac:dyDescent="0.25">
      <c r="A204" s="110" t="s">
        <v>190</v>
      </c>
      <c r="B204" s="126">
        <v>19685</v>
      </c>
      <c r="C204" s="126">
        <v>19685</v>
      </c>
      <c r="D204" s="126">
        <v>6010.3</v>
      </c>
      <c r="E204" s="148">
        <f t="shared" si="4"/>
        <v>30.532385064770128</v>
      </c>
      <c r="F204" s="115"/>
    </row>
    <row r="205" spans="1:6" s="115" customFormat="1" x14ac:dyDescent="0.25">
      <c r="A205" s="107" t="s">
        <v>43</v>
      </c>
      <c r="B205" s="121">
        <v>10960</v>
      </c>
      <c r="C205" s="121">
        <v>10960</v>
      </c>
      <c r="D205" s="121">
        <v>5475.9</v>
      </c>
      <c r="E205" s="147">
        <f t="shared" si="4"/>
        <v>49.962591240875909</v>
      </c>
      <c r="F205"/>
    </row>
    <row r="206" spans="1:6" x14ac:dyDescent="0.25">
      <c r="A206" s="108" t="s">
        <v>47</v>
      </c>
      <c r="B206" s="122"/>
      <c r="C206" s="122"/>
      <c r="D206" s="122">
        <v>5475.9</v>
      </c>
      <c r="E206" s="150" t="str">
        <f t="shared" si="4"/>
        <v>-</v>
      </c>
    </row>
    <row r="207" spans="1:6" x14ac:dyDescent="0.25">
      <c r="A207" s="107" t="s">
        <v>50</v>
      </c>
      <c r="B207" s="121">
        <v>8725</v>
      </c>
      <c r="C207" s="121">
        <v>8725</v>
      </c>
      <c r="D207" s="121">
        <v>534.4</v>
      </c>
      <c r="E207" s="147">
        <f t="shared" si="4"/>
        <v>6.1249283667621768</v>
      </c>
    </row>
    <row r="208" spans="1:6" s="115" customFormat="1" x14ac:dyDescent="0.25">
      <c r="A208" s="108" t="s">
        <v>52</v>
      </c>
      <c r="B208" s="122"/>
      <c r="C208" s="122"/>
      <c r="D208" s="122">
        <v>220.1</v>
      </c>
      <c r="E208" s="150" t="str">
        <f t="shared" si="4"/>
        <v>-</v>
      </c>
      <c r="F208"/>
    </row>
    <row r="209" spans="1:6" x14ac:dyDescent="0.25">
      <c r="A209" s="108" t="s">
        <v>57</v>
      </c>
      <c r="B209" s="122"/>
      <c r="C209" s="122"/>
      <c r="D209" s="122">
        <v>314.3</v>
      </c>
      <c r="E209" s="150" t="str">
        <f t="shared" si="4"/>
        <v>-</v>
      </c>
    </row>
    <row r="210" spans="1:6" x14ac:dyDescent="0.25">
      <c r="A210" s="104" t="s">
        <v>371</v>
      </c>
      <c r="B210" s="121">
        <v>951000</v>
      </c>
      <c r="C210" s="121">
        <v>951000</v>
      </c>
      <c r="D210" s="121">
        <v>66608.86</v>
      </c>
      <c r="E210" s="147">
        <f t="shared" si="4"/>
        <v>7.0040862250262874</v>
      </c>
    </row>
    <row r="211" spans="1:6" x14ac:dyDescent="0.25">
      <c r="A211" s="106" t="s">
        <v>372</v>
      </c>
      <c r="B211" s="123">
        <v>31000</v>
      </c>
      <c r="C211" s="123">
        <v>31000</v>
      </c>
      <c r="D211" s="123">
        <v>15143.64</v>
      </c>
      <c r="E211" s="149">
        <f t="shared" si="4"/>
        <v>48.850451612903221</v>
      </c>
      <c r="F211" s="115"/>
    </row>
    <row r="212" spans="1:6" x14ac:dyDescent="0.25">
      <c r="A212" s="110" t="s">
        <v>190</v>
      </c>
      <c r="B212" s="126">
        <v>31000</v>
      </c>
      <c r="C212" s="126">
        <v>31000</v>
      </c>
      <c r="D212" s="126">
        <v>15143.64</v>
      </c>
      <c r="E212" s="148">
        <f t="shared" si="4"/>
        <v>48.850451612903221</v>
      </c>
    </row>
    <row r="213" spans="1:6" s="156" customFormat="1" x14ac:dyDescent="0.25">
      <c r="A213" s="107" t="s">
        <v>50</v>
      </c>
      <c r="B213" s="121">
        <v>31000</v>
      </c>
      <c r="C213" s="121">
        <v>31000</v>
      </c>
      <c r="D213" s="121">
        <v>15143.64</v>
      </c>
      <c r="E213" s="147">
        <f t="shared" si="4"/>
        <v>48.850451612903221</v>
      </c>
      <c r="F213"/>
    </row>
    <row r="214" spans="1:6" x14ac:dyDescent="0.25">
      <c r="A214" s="108" t="s">
        <v>81</v>
      </c>
      <c r="B214" s="122"/>
      <c r="C214" s="122"/>
      <c r="D214" s="122">
        <v>15143.64</v>
      </c>
      <c r="E214" s="150" t="str">
        <f t="shared" si="4"/>
        <v>-</v>
      </c>
    </row>
    <row r="215" spans="1:6" x14ac:dyDescent="0.25">
      <c r="A215" s="106" t="s">
        <v>373</v>
      </c>
      <c r="B215" s="123">
        <v>920000</v>
      </c>
      <c r="C215" s="123">
        <v>920000</v>
      </c>
      <c r="D215" s="123">
        <v>51465.22</v>
      </c>
      <c r="E215" s="149">
        <f t="shared" si="4"/>
        <v>5.5940456521739135</v>
      </c>
      <c r="F215" s="115"/>
    </row>
    <row r="216" spans="1:6" s="115" customFormat="1" x14ac:dyDescent="0.25">
      <c r="A216" s="110" t="s">
        <v>190</v>
      </c>
      <c r="B216" s="126">
        <v>920000</v>
      </c>
      <c r="C216" s="126">
        <v>920000</v>
      </c>
      <c r="D216" s="126">
        <v>51465.22</v>
      </c>
      <c r="E216" s="148">
        <f t="shared" si="4"/>
        <v>5.5940456521739135</v>
      </c>
    </row>
    <row r="217" spans="1:6" x14ac:dyDescent="0.25">
      <c r="A217" s="107" t="s">
        <v>89</v>
      </c>
      <c r="B217" s="121">
        <v>920000</v>
      </c>
      <c r="C217" s="121">
        <v>920000</v>
      </c>
      <c r="D217" s="121">
        <v>51465.22</v>
      </c>
      <c r="E217" s="147">
        <f t="shared" si="4"/>
        <v>5.5940456521739135</v>
      </c>
      <c r="F217" s="115"/>
    </row>
    <row r="218" spans="1:6" x14ac:dyDescent="0.25">
      <c r="A218" s="108" t="s">
        <v>91</v>
      </c>
      <c r="B218" s="122"/>
      <c r="C218" s="122"/>
      <c r="D218" s="122">
        <v>51465.22</v>
      </c>
      <c r="E218" s="150" t="str">
        <f t="shared" si="4"/>
        <v>-</v>
      </c>
      <c r="F218" s="115"/>
    </row>
    <row r="219" spans="1:6" x14ac:dyDescent="0.25">
      <c r="A219" s="104" t="s">
        <v>374</v>
      </c>
      <c r="B219" s="121">
        <v>11000</v>
      </c>
      <c r="C219" s="121">
        <v>11000</v>
      </c>
      <c r="D219" s="121">
        <v>3006.56</v>
      </c>
      <c r="E219" s="147">
        <f t="shared" si="4"/>
        <v>27.332363636363638</v>
      </c>
      <c r="F219" s="115"/>
    </row>
    <row r="220" spans="1:6" s="115" customFormat="1" x14ac:dyDescent="0.25">
      <c r="A220" s="106" t="s">
        <v>375</v>
      </c>
      <c r="B220" s="123">
        <v>6000</v>
      </c>
      <c r="C220" s="123">
        <v>6000</v>
      </c>
      <c r="D220" s="123">
        <v>3000</v>
      </c>
      <c r="E220" s="149">
        <f t="shared" si="4"/>
        <v>50</v>
      </c>
    </row>
    <row r="221" spans="1:6" s="115" customFormat="1" x14ac:dyDescent="0.25">
      <c r="A221" s="110" t="s">
        <v>190</v>
      </c>
      <c r="B221" s="126">
        <v>6000</v>
      </c>
      <c r="C221" s="126">
        <v>6000</v>
      </c>
      <c r="D221" s="126">
        <v>3000</v>
      </c>
      <c r="E221" s="148">
        <f t="shared" si="4"/>
        <v>50</v>
      </c>
    </row>
    <row r="222" spans="1:6" s="115" customFormat="1" x14ac:dyDescent="0.25">
      <c r="A222" s="107" t="s">
        <v>104</v>
      </c>
      <c r="B222" s="121">
        <v>6000</v>
      </c>
      <c r="C222" s="121">
        <v>6000</v>
      </c>
      <c r="D222" s="121">
        <v>3000</v>
      </c>
      <c r="E222" s="147">
        <f t="shared" si="4"/>
        <v>50</v>
      </c>
    </row>
    <row r="223" spans="1:6" s="115" customFormat="1" x14ac:dyDescent="0.25">
      <c r="A223" s="108" t="s">
        <v>106</v>
      </c>
      <c r="B223" s="122"/>
      <c r="C223" s="122"/>
      <c r="D223" s="122">
        <v>3000</v>
      </c>
      <c r="E223" s="150" t="str">
        <f t="shared" si="4"/>
        <v>-</v>
      </c>
    </row>
    <row r="224" spans="1:6" s="115" customFormat="1" x14ac:dyDescent="0.25">
      <c r="A224" s="106" t="s">
        <v>376</v>
      </c>
      <c r="B224" s="123">
        <v>5000</v>
      </c>
      <c r="C224" s="123">
        <v>5000</v>
      </c>
      <c r="D224" s="123">
        <v>6.56</v>
      </c>
      <c r="E224" s="149">
        <f t="shared" si="4"/>
        <v>0.13120000000000001</v>
      </c>
    </row>
    <row r="225" spans="1:6" s="115" customFormat="1" x14ac:dyDescent="0.25">
      <c r="A225" s="110" t="s">
        <v>190</v>
      </c>
      <c r="B225" s="126">
        <v>5000</v>
      </c>
      <c r="C225" s="126">
        <v>5000</v>
      </c>
      <c r="D225" s="126">
        <v>6.56</v>
      </c>
      <c r="E225" s="148">
        <f t="shared" si="4"/>
        <v>0.13120000000000001</v>
      </c>
      <c r="F225" s="116"/>
    </row>
    <row r="226" spans="1:6" s="115" customFormat="1" x14ac:dyDescent="0.25">
      <c r="A226" s="107" t="s">
        <v>50</v>
      </c>
      <c r="B226" s="121">
        <v>5000</v>
      </c>
      <c r="C226" s="121">
        <v>5000</v>
      </c>
      <c r="D226" s="121">
        <v>6.56</v>
      </c>
      <c r="E226" s="147">
        <f t="shared" si="4"/>
        <v>0.13120000000000001</v>
      </c>
      <c r="F226"/>
    </row>
    <row r="227" spans="1:6" s="115" customFormat="1" x14ac:dyDescent="0.25">
      <c r="A227" s="108" t="s">
        <v>64</v>
      </c>
      <c r="B227" s="122"/>
      <c r="C227" s="122"/>
      <c r="D227" s="122">
        <v>6.56</v>
      </c>
      <c r="E227" s="150" t="str">
        <f t="shared" si="4"/>
        <v>-</v>
      </c>
    </row>
    <row r="228" spans="1:6" s="115" customFormat="1" x14ac:dyDescent="0.25">
      <c r="A228" s="104" t="s">
        <v>390</v>
      </c>
      <c r="B228" s="121">
        <v>6293779</v>
      </c>
      <c r="C228" s="121">
        <v>6167279</v>
      </c>
      <c r="D228" s="121">
        <v>440455.52</v>
      </c>
      <c r="E228" s="147">
        <f t="shared" si="4"/>
        <v>7.141812783238767</v>
      </c>
      <c r="F228"/>
    </row>
    <row r="229" spans="1:6" s="115" customFormat="1" x14ac:dyDescent="0.25">
      <c r="A229" s="138" t="s">
        <v>546</v>
      </c>
      <c r="B229" s="139">
        <v>6293779</v>
      </c>
      <c r="C229" s="139">
        <v>6167279</v>
      </c>
      <c r="D229" s="139">
        <v>440455.52</v>
      </c>
      <c r="E229" s="151">
        <f t="shared" si="4"/>
        <v>7.141812783238767</v>
      </c>
      <c r="F229"/>
    </row>
    <row r="230" spans="1:6" s="116" customFormat="1" x14ac:dyDescent="0.25">
      <c r="A230" s="110" t="s">
        <v>190</v>
      </c>
      <c r="B230" s="126">
        <v>2530000</v>
      </c>
      <c r="C230" s="126">
        <v>2403500</v>
      </c>
      <c r="D230" s="126">
        <v>440455.52</v>
      </c>
      <c r="E230" s="148">
        <f t="shared" si="4"/>
        <v>18.325588516746414</v>
      </c>
      <c r="F230" s="115"/>
    </row>
    <row r="231" spans="1:6" x14ac:dyDescent="0.25">
      <c r="A231" s="141" t="s">
        <v>50</v>
      </c>
      <c r="B231" s="142">
        <v>1880000</v>
      </c>
      <c r="C231" s="142">
        <v>1786000</v>
      </c>
      <c r="D231" s="142">
        <v>282473.03999999998</v>
      </c>
      <c r="E231" s="153">
        <f t="shared" si="4"/>
        <v>15.815959686450167</v>
      </c>
      <c r="F231" s="115"/>
    </row>
    <row r="232" spans="1:6" s="115" customFormat="1" x14ac:dyDescent="0.25">
      <c r="A232" s="143" t="s">
        <v>70</v>
      </c>
      <c r="B232" s="140"/>
      <c r="C232" s="140"/>
      <c r="D232" s="140">
        <v>8600</v>
      </c>
      <c r="E232" s="152" t="str">
        <f t="shared" si="4"/>
        <v>-</v>
      </c>
      <c r="F232"/>
    </row>
    <row r="233" spans="1:6" s="156" customFormat="1" x14ac:dyDescent="0.25">
      <c r="A233" s="143" t="s">
        <v>72</v>
      </c>
      <c r="B233" s="140"/>
      <c r="C233" s="140"/>
      <c r="D233" s="140">
        <v>273873.03999999998</v>
      </c>
      <c r="E233" s="152" t="str">
        <f t="shared" si="4"/>
        <v>-</v>
      </c>
      <c r="F233" s="117"/>
    </row>
    <row r="234" spans="1:6" x14ac:dyDescent="0.25">
      <c r="A234" s="141" t="s">
        <v>112</v>
      </c>
      <c r="B234" s="142">
        <v>650000</v>
      </c>
      <c r="C234" s="142">
        <v>617500</v>
      </c>
      <c r="D234" s="142">
        <v>157982.48000000001</v>
      </c>
      <c r="E234" s="153">
        <f t="shared" si="4"/>
        <v>25.584207287449395</v>
      </c>
      <c r="F234" s="115"/>
    </row>
    <row r="235" spans="1:6" x14ac:dyDescent="0.25">
      <c r="A235" s="143" t="s">
        <v>290</v>
      </c>
      <c r="B235" s="140"/>
      <c r="C235" s="140"/>
      <c r="D235" s="140">
        <v>157982.48000000001</v>
      </c>
      <c r="E235" s="152" t="str">
        <f t="shared" si="4"/>
        <v>-</v>
      </c>
    </row>
    <row r="236" spans="1:6" s="115" customFormat="1" x14ac:dyDescent="0.25">
      <c r="A236" s="110" t="s">
        <v>194</v>
      </c>
      <c r="B236" s="126">
        <v>3763779</v>
      </c>
      <c r="C236" s="126">
        <v>3763779</v>
      </c>
      <c r="D236" s="126">
        <v>0</v>
      </c>
      <c r="E236" s="148">
        <f t="shared" si="4"/>
        <v>0</v>
      </c>
      <c r="F236"/>
    </row>
    <row r="237" spans="1:6" s="115" customFormat="1" x14ac:dyDescent="0.25">
      <c r="A237" s="141" t="s">
        <v>50</v>
      </c>
      <c r="B237" s="142">
        <v>2987022</v>
      </c>
      <c r="C237" s="142">
        <v>2987022</v>
      </c>
      <c r="D237" s="142">
        <v>0</v>
      </c>
      <c r="E237" s="153">
        <f t="shared" si="4"/>
        <v>0</v>
      </c>
      <c r="F237"/>
    </row>
    <row r="238" spans="1:6" x14ac:dyDescent="0.25">
      <c r="A238" s="141" t="s">
        <v>104</v>
      </c>
      <c r="B238" s="142">
        <v>30000</v>
      </c>
      <c r="C238" s="142">
        <v>30000</v>
      </c>
      <c r="D238" s="142">
        <v>0</v>
      </c>
      <c r="E238" s="153">
        <f t="shared" si="4"/>
        <v>0</v>
      </c>
      <c r="F238" s="115"/>
    </row>
    <row r="239" spans="1:6" s="117" customFormat="1" x14ac:dyDescent="0.25">
      <c r="A239" s="141" t="s">
        <v>112</v>
      </c>
      <c r="B239" s="142">
        <v>746757</v>
      </c>
      <c r="C239" s="142">
        <v>746757</v>
      </c>
      <c r="D239" s="142">
        <v>0</v>
      </c>
      <c r="E239" s="153">
        <f t="shared" si="4"/>
        <v>0</v>
      </c>
      <c r="F239"/>
    </row>
    <row r="240" spans="1:6" s="115" customFormat="1" x14ac:dyDescent="0.25">
      <c r="A240" s="104" t="s">
        <v>377</v>
      </c>
      <c r="B240" s="121">
        <v>976884</v>
      </c>
      <c r="C240" s="121">
        <v>976884</v>
      </c>
      <c r="D240" s="121">
        <v>484485.88</v>
      </c>
      <c r="E240" s="147">
        <f t="shared" si="4"/>
        <v>49.5950266357111</v>
      </c>
    </row>
    <row r="241" spans="1:6" x14ac:dyDescent="0.25">
      <c r="A241" s="106" t="s">
        <v>378</v>
      </c>
      <c r="B241" s="123">
        <v>20000</v>
      </c>
      <c r="C241" s="123">
        <v>20000</v>
      </c>
      <c r="D241" s="123">
        <v>19735</v>
      </c>
      <c r="E241" s="149">
        <f t="shared" si="4"/>
        <v>98.674999999999997</v>
      </c>
      <c r="F241" s="115"/>
    </row>
    <row r="242" spans="1:6" x14ac:dyDescent="0.25">
      <c r="A242" s="110" t="s">
        <v>190</v>
      </c>
      <c r="B242" s="126">
        <v>20000</v>
      </c>
      <c r="C242" s="126">
        <v>20000</v>
      </c>
      <c r="D242" s="126">
        <v>19735</v>
      </c>
      <c r="E242" s="148">
        <f t="shared" si="4"/>
        <v>98.674999999999997</v>
      </c>
    </row>
    <row r="243" spans="1:6" x14ac:dyDescent="0.25">
      <c r="A243" s="107" t="s">
        <v>50</v>
      </c>
      <c r="B243" s="121">
        <v>265</v>
      </c>
      <c r="C243" s="121">
        <v>265</v>
      </c>
      <c r="D243" s="121">
        <v>0</v>
      </c>
      <c r="E243" s="147">
        <f t="shared" si="4"/>
        <v>0</v>
      </c>
      <c r="F243" s="115"/>
    </row>
    <row r="244" spans="1:6" s="115" customFormat="1" x14ac:dyDescent="0.25">
      <c r="A244" s="107" t="s">
        <v>94</v>
      </c>
      <c r="B244" s="121">
        <v>19735</v>
      </c>
      <c r="C244" s="121">
        <v>19735</v>
      </c>
      <c r="D244" s="121">
        <v>19735</v>
      </c>
      <c r="E244" s="147">
        <f t="shared" si="4"/>
        <v>100</v>
      </c>
      <c r="F244" s="118"/>
    </row>
    <row r="245" spans="1:6" x14ac:dyDescent="0.25">
      <c r="A245" s="108" t="s">
        <v>99</v>
      </c>
      <c r="B245" s="122"/>
      <c r="C245" s="122"/>
      <c r="D245" s="122">
        <v>19735</v>
      </c>
      <c r="E245" s="150" t="str">
        <f t="shared" si="4"/>
        <v>-</v>
      </c>
    </row>
    <row r="246" spans="1:6" s="115" customFormat="1" x14ac:dyDescent="0.25">
      <c r="A246" s="106" t="s">
        <v>379</v>
      </c>
      <c r="B246" s="123">
        <v>54983</v>
      </c>
      <c r="C246" s="123">
        <v>54983</v>
      </c>
      <c r="D246" s="123">
        <v>28977.58</v>
      </c>
      <c r="E246" s="149">
        <f t="shared" si="4"/>
        <v>52.702799046978157</v>
      </c>
    </row>
    <row r="247" spans="1:6" s="115" customFormat="1" x14ac:dyDescent="0.25">
      <c r="A247" s="110" t="s">
        <v>190</v>
      </c>
      <c r="B247" s="126">
        <v>27000</v>
      </c>
      <c r="C247" s="126">
        <v>27000</v>
      </c>
      <c r="D247" s="126">
        <v>14939.72</v>
      </c>
      <c r="E247" s="148">
        <f t="shared" si="4"/>
        <v>55.332296296296292</v>
      </c>
      <c r="F247"/>
    </row>
    <row r="248" spans="1:6" x14ac:dyDescent="0.25">
      <c r="A248" s="107" t="s">
        <v>104</v>
      </c>
      <c r="B248" s="121">
        <v>27000</v>
      </c>
      <c r="C248" s="121">
        <v>27000</v>
      </c>
      <c r="D248" s="121">
        <v>14939.72</v>
      </c>
      <c r="E248" s="147">
        <f t="shared" si="4"/>
        <v>55.332296296296292</v>
      </c>
    </row>
    <row r="249" spans="1:6" s="115" customFormat="1" x14ac:dyDescent="0.25">
      <c r="A249" s="108" t="s">
        <v>106</v>
      </c>
      <c r="B249" s="122"/>
      <c r="C249" s="122"/>
      <c r="D249" s="122">
        <v>14939.72</v>
      </c>
      <c r="E249" s="150" t="str">
        <f t="shared" si="4"/>
        <v>-</v>
      </c>
      <c r="F249"/>
    </row>
    <row r="250" spans="1:6" s="118" customFormat="1" x14ac:dyDescent="0.25">
      <c r="A250" s="110" t="s">
        <v>193</v>
      </c>
      <c r="B250" s="126">
        <v>27983</v>
      </c>
      <c r="C250" s="126">
        <v>27983</v>
      </c>
      <c r="D250" s="126">
        <v>14037.86</v>
      </c>
      <c r="E250" s="148">
        <f t="shared" si="4"/>
        <v>50.165672015152062</v>
      </c>
      <c r="F250" s="115"/>
    </row>
    <row r="251" spans="1:6" x14ac:dyDescent="0.25">
      <c r="A251" s="107" t="s">
        <v>50</v>
      </c>
      <c r="B251" s="121">
        <v>9290</v>
      </c>
      <c r="C251" s="121">
        <v>9290</v>
      </c>
      <c r="D251" s="121">
        <v>1977.58</v>
      </c>
      <c r="E251" s="147">
        <f t="shared" ref="E251:E313" si="5">IFERROR(D251/C251*100,"-")</f>
        <v>21.287190527448868</v>
      </c>
      <c r="F251" s="115"/>
    </row>
    <row r="252" spans="1:6" s="115" customFormat="1" x14ac:dyDescent="0.25">
      <c r="A252" s="108" t="s">
        <v>69</v>
      </c>
      <c r="B252" s="122"/>
      <c r="C252" s="122"/>
      <c r="D252" s="122">
        <v>1977.58</v>
      </c>
      <c r="E252" s="150" t="str">
        <f t="shared" si="5"/>
        <v>-</v>
      </c>
    </row>
    <row r="253" spans="1:6" x14ac:dyDescent="0.25">
      <c r="A253" s="107" t="s">
        <v>89</v>
      </c>
      <c r="B253" s="121">
        <v>1327</v>
      </c>
      <c r="C253" s="121">
        <v>1327</v>
      </c>
      <c r="D253" s="121">
        <v>0</v>
      </c>
      <c r="E253" s="147">
        <f t="shared" si="5"/>
        <v>0</v>
      </c>
      <c r="F253" s="115"/>
    </row>
    <row r="254" spans="1:6" x14ac:dyDescent="0.25">
      <c r="A254" s="107" t="s">
        <v>100</v>
      </c>
      <c r="B254" s="121">
        <v>1327</v>
      </c>
      <c r="C254" s="121">
        <v>1327</v>
      </c>
      <c r="D254" s="121">
        <v>0</v>
      </c>
      <c r="E254" s="147">
        <f t="shared" si="5"/>
        <v>0</v>
      </c>
      <c r="F254" s="115"/>
    </row>
    <row r="255" spans="1:6" x14ac:dyDescent="0.25">
      <c r="A255" s="107" t="s">
        <v>104</v>
      </c>
      <c r="B255" s="121">
        <v>16039</v>
      </c>
      <c r="C255" s="121">
        <v>16039</v>
      </c>
      <c r="D255" s="121">
        <v>12060.28</v>
      </c>
      <c r="E255" s="147">
        <f t="shared" si="5"/>
        <v>75.193465926803412</v>
      </c>
    </row>
    <row r="256" spans="1:6" s="115" customFormat="1" x14ac:dyDescent="0.25">
      <c r="A256" s="108" t="s">
        <v>106</v>
      </c>
      <c r="B256" s="122"/>
      <c r="C256" s="122"/>
      <c r="D256" s="122">
        <v>12060.28</v>
      </c>
      <c r="E256" s="150" t="str">
        <f t="shared" si="5"/>
        <v>-</v>
      </c>
    </row>
    <row r="257" spans="1:6" s="115" customFormat="1" x14ac:dyDescent="0.25">
      <c r="A257" s="106" t="s">
        <v>380</v>
      </c>
      <c r="B257" s="123">
        <v>2700</v>
      </c>
      <c r="C257" s="123">
        <v>2700</v>
      </c>
      <c r="D257" s="123">
        <v>538.96</v>
      </c>
      <c r="E257" s="149">
        <f t="shared" si="5"/>
        <v>19.961481481481481</v>
      </c>
    </row>
    <row r="258" spans="1:6" s="115" customFormat="1" x14ac:dyDescent="0.25">
      <c r="A258" s="110" t="s">
        <v>190</v>
      </c>
      <c r="B258" s="126">
        <v>2700</v>
      </c>
      <c r="C258" s="126">
        <v>2700</v>
      </c>
      <c r="D258" s="126">
        <v>538.96</v>
      </c>
      <c r="E258" s="148">
        <f t="shared" si="5"/>
        <v>19.961481481481481</v>
      </c>
    </row>
    <row r="259" spans="1:6" s="115" customFormat="1" x14ac:dyDescent="0.25">
      <c r="A259" s="107" t="s">
        <v>89</v>
      </c>
      <c r="B259" s="121">
        <v>2700</v>
      </c>
      <c r="C259" s="121">
        <v>2700</v>
      </c>
      <c r="D259" s="121">
        <v>538.96</v>
      </c>
      <c r="E259" s="147">
        <f t="shared" si="5"/>
        <v>19.961481481481481</v>
      </c>
    </row>
    <row r="260" spans="1:6" s="115" customFormat="1" x14ac:dyDescent="0.25">
      <c r="A260" s="108" t="s">
        <v>93</v>
      </c>
      <c r="B260" s="122"/>
      <c r="C260" s="122"/>
      <c r="D260" s="122">
        <v>538.96</v>
      </c>
      <c r="E260" s="150" t="str">
        <f t="shared" si="5"/>
        <v>-</v>
      </c>
    </row>
    <row r="261" spans="1:6" x14ac:dyDescent="0.25">
      <c r="A261" s="106" t="s">
        <v>381</v>
      </c>
      <c r="B261" s="123">
        <v>899201</v>
      </c>
      <c r="C261" s="123">
        <v>899201</v>
      </c>
      <c r="D261" s="123">
        <v>435234.34</v>
      </c>
      <c r="E261" s="149">
        <f t="shared" si="5"/>
        <v>48.402341634406547</v>
      </c>
    </row>
    <row r="262" spans="1:6" s="115" customFormat="1" x14ac:dyDescent="0.25">
      <c r="A262" s="110" t="s">
        <v>190</v>
      </c>
      <c r="B262" s="126">
        <v>868887</v>
      </c>
      <c r="C262" s="126">
        <v>868887</v>
      </c>
      <c r="D262" s="126">
        <v>428527.73</v>
      </c>
      <c r="E262" s="148">
        <f t="shared" si="5"/>
        <v>49.319155425273941</v>
      </c>
      <c r="F262" s="116"/>
    </row>
    <row r="263" spans="1:6" s="115" customFormat="1" x14ac:dyDescent="0.25">
      <c r="A263" s="107" t="s">
        <v>89</v>
      </c>
      <c r="B263" s="121">
        <v>868887</v>
      </c>
      <c r="C263" s="121">
        <v>868887</v>
      </c>
      <c r="D263" s="121">
        <v>428527.73</v>
      </c>
      <c r="E263" s="147">
        <f t="shared" si="5"/>
        <v>49.319155425273941</v>
      </c>
    </row>
    <row r="264" spans="1:6" s="115" customFormat="1" x14ac:dyDescent="0.25">
      <c r="A264" s="108" t="s">
        <v>92</v>
      </c>
      <c r="B264" s="122"/>
      <c r="C264" s="122"/>
      <c r="D264" s="122">
        <v>37504.54</v>
      </c>
      <c r="E264" s="150" t="str">
        <f t="shared" si="5"/>
        <v>-</v>
      </c>
    </row>
    <row r="265" spans="1:6" s="115" customFormat="1" x14ac:dyDescent="0.25">
      <c r="A265" s="108" t="s">
        <v>93</v>
      </c>
      <c r="B265" s="122"/>
      <c r="C265" s="122"/>
      <c r="D265" s="122">
        <v>391023.19</v>
      </c>
      <c r="E265" s="150" t="str">
        <f t="shared" si="5"/>
        <v>-</v>
      </c>
      <c r="F265"/>
    </row>
    <row r="266" spans="1:6" s="115" customFormat="1" x14ac:dyDescent="0.25">
      <c r="A266" s="110" t="s">
        <v>193</v>
      </c>
      <c r="B266" s="126">
        <v>26544</v>
      </c>
      <c r="C266" s="126">
        <v>26544</v>
      </c>
      <c r="D266" s="126">
        <v>5214.7299999999996</v>
      </c>
      <c r="E266" s="148">
        <f t="shared" si="5"/>
        <v>19.645607293550331</v>
      </c>
    </row>
    <row r="267" spans="1:6" x14ac:dyDescent="0.25">
      <c r="A267" s="107" t="s">
        <v>89</v>
      </c>
      <c r="B267" s="121">
        <v>26544</v>
      </c>
      <c r="C267" s="121">
        <v>26544</v>
      </c>
      <c r="D267" s="121">
        <v>5214.7299999999996</v>
      </c>
      <c r="E267" s="147">
        <f t="shared" si="5"/>
        <v>19.645607293550331</v>
      </c>
      <c r="F267" s="115"/>
    </row>
    <row r="268" spans="1:6" s="116" customFormat="1" x14ac:dyDescent="0.25">
      <c r="A268" s="143" t="s">
        <v>93</v>
      </c>
      <c r="B268" s="137"/>
      <c r="C268" s="137"/>
      <c r="D268" s="140">
        <v>5214.7299999999996</v>
      </c>
      <c r="E268" s="154" t="str">
        <f t="shared" si="5"/>
        <v>-</v>
      </c>
      <c r="F268" s="156"/>
    </row>
    <row r="269" spans="1:6" s="115" customFormat="1" x14ac:dyDescent="0.25">
      <c r="A269" s="110" t="s">
        <v>191</v>
      </c>
      <c r="B269" s="126">
        <v>3770</v>
      </c>
      <c r="C269" s="126">
        <v>3770</v>
      </c>
      <c r="D269" s="126">
        <v>1491.88</v>
      </c>
      <c r="E269" s="148">
        <f t="shared" si="5"/>
        <v>39.572413793103451</v>
      </c>
    </row>
    <row r="270" spans="1:6" s="115" customFormat="1" x14ac:dyDescent="0.25">
      <c r="A270" s="107" t="s">
        <v>89</v>
      </c>
      <c r="B270" s="121">
        <v>3770</v>
      </c>
      <c r="C270" s="121">
        <v>3770</v>
      </c>
      <c r="D270" s="121">
        <v>1491.88</v>
      </c>
      <c r="E270" s="147">
        <f t="shared" si="5"/>
        <v>39.572413793103451</v>
      </c>
      <c r="F270" s="117"/>
    </row>
    <row r="271" spans="1:6" x14ac:dyDescent="0.25">
      <c r="A271" s="143" t="s">
        <v>93</v>
      </c>
      <c r="B271" s="137"/>
      <c r="C271" s="137"/>
      <c r="D271" s="140">
        <v>1491.88</v>
      </c>
      <c r="E271" s="154" t="str">
        <f t="shared" si="5"/>
        <v>-</v>
      </c>
      <c r="F271" s="156"/>
    </row>
    <row r="272" spans="1:6" s="115" customFormat="1" x14ac:dyDescent="0.25">
      <c r="A272" s="104" t="s">
        <v>382</v>
      </c>
      <c r="B272" s="121">
        <v>379778</v>
      </c>
      <c r="C272" s="121">
        <v>379778</v>
      </c>
      <c r="D272" s="121">
        <v>244236.61</v>
      </c>
      <c r="E272" s="147">
        <f t="shared" si="5"/>
        <v>64.310362896218308</v>
      </c>
    </row>
    <row r="273" spans="1:6" s="115" customFormat="1" x14ac:dyDescent="0.25">
      <c r="A273" s="106" t="s">
        <v>383</v>
      </c>
      <c r="B273" s="123">
        <v>269000</v>
      </c>
      <c r="C273" s="123">
        <v>269000</v>
      </c>
      <c r="D273" s="123">
        <v>170766.25</v>
      </c>
      <c r="E273" s="149">
        <f t="shared" si="5"/>
        <v>63.481877323420079</v>
      </c>
    </row>
    <row r="274" spans="1:6" s="156" customFormat="1" x14ac:dyDescent="0.25">
      <c r="A274" s="110" t="s">
        <v>190</v>
      </c>
      <c r="B274" s="126">
        <v>269000</v>
      </c>
      <c r="C274" s="126">
        <v>269000</v>
      </c>
      <c r="D274" s="126">
        <v>170766.25</v>
      </c>
      <c r="E274" s="148">
        <f t="shared" si="5"/>
        <v>63.481877323420079</v>
      </c>
      <c r="F274" s="115"/>
    </row>
    <row r="275" spans="1:6" s="115" customFormat="1" ht="14.25" customHeight="1" x14ac:dyDescent="0.25">
      <c r="A275" s="107" t="s">
        <v>50</v>
      </c>
      <c r="B275" s="121">
        <v>131000</v>
      </c>
      <c r="C275" s="121">
        <v>131000</v>
      </c>
      <c r="D275" s="121">
        <v>38170.39</v>
      </c>
      <c r="E275" s="147">
        <f t="shared" si="5"/>
        <v>29.137702290076334</v>
      </c>
    </row>
    <row r="276" spans="1:6" s="117" customFormat="1" ht="14.25" customHeight="1" x14ac:dyDescent="0.25">
      <c r="A276" s="108" t="s">
        <v>66</v>
      </c>
      <c r="B276" s="122"/>
      <c r="C276" s="122"/>
      <c r="D276" s="122">
        <v>13742</v>
      </c>
      <c r="E276" s="150" t="str">
        <f t="shared" si="5"/>
        <v>-</v>
      </c>
      <c r="F276"/>
    </row>
    <row r="277" spans="1:6" s="156" customFormat="1" ht="14.25" customHeight="1" x14ac:dyDescent="0.25">
      <c r="A277" s="108" t="s">
        <v>68</v>
      </c>
      <c r="B277" s="122"/>
      <c r="C277" s="122"/>
      <c r="D277" s="122">
        <v>2237.5</v>
      </c>
      <c r="E277" s="150" t="str">
        <f t="shared" si="5"/>
        <v>-</v>
      </c>
      <c r="F277"/>
    </row>
    <row r="278" spans="1:6" s="115" customFormat="1" ht="14.25" customHeight="1" x14ac:dyDescent="0.25">
      <c r="A278" s="108" t="s">
        <v>70</v>
      </c>
      <c r="B278" s="122"/>
      <c r="C278" s="122"/>
      <c r="D278" s="122">
        <v>6031.8</v>
      </c>
      <c r="E278" s="150" t="str">
        <f t="shared" si="5"/>
        <v>-</v>
      </c>
    </row>
    <row r="279" spans="1:6" s="115" customFormat="1" ht="14.25" customHeight="1" x14ac:dyDescent="0.25">
      <c r="A279" s="108" t="s">
        <v>71</v>
      </c>
      <c r="B279" s="122"/>
      <c r="C279" s="122"/>
      <c r="D279" s="122">
        <v>3250</v>
      </c>
      <c r="E279" s="150" t="str">
        <f t="shared" si="5"/>
        <v>-</v>
      </c>
    </row>
    <row r="280" spans="1:6" s="115" customFormat="1" ht="14.25" customHeight="1" x14ac:dyDescent="0.25">
      <c r="A280" s="108" t="s">
        <v>72</v>
      </c>
      <c r="B280" s="122"/>
      <c r="C280" s="122"/>
      <c r="D280" s="122">
        <v>5089.38</v>
      </c>
      <c r="E280" s="150" t="str">
        <f t="shared" si="5"/>
        <v>-</v>
      </c>
      <c r="F280"/>
    </row>
    <row r="281" spans="1:6" s="115" customFormat="1" ht="14.25" customHeight="1" x14ac:dyDescent="0.25">
      <c r="A281" s="108" t="s">
        <v>78</v>
      </c>
      <c r="B281" s="122"/>
      <c r="C281" s="122"/>
      <c r="D281" s="122">
        <v>7572</v>
      </c>
      <c r="E281" s="150" t="str">
        <f t="shared" si="5"/>
        <v>-</v>
      </c>
      <c r="F281"/>
    </row>
    <row r="282" spans="1:6" s="156" customFormat="1" ht="14.25" customHeight="1" x14ac:dyDescent="0.25">
      <c r="A282" s="108" t="s">
        <v>81</v>
      </c>
      <c r="B282" s="122"/>
      <c r="C282" s="122"/>
      <c r="D282" s="122">
        <v>247.71</v>
      </c>
      <c r="E282" s="150" t="str">
        <f t="shared" si="5"/>
        <v>-</v>
      </c>
      <c r="F282" s="115"/>
    </row>
    <row r="283" spans="1:6" ht="14.25" customHeight="1" x14ac:dyDescent="0.25">
      <c r="A283" s="107" t="s">
        <v>89</v>
      </c>
      <c r="B283" s="121">
        <v>18000</v>
      </c>
      <c r="C283" s="121">
        <v>18000</v>
      </c>
      <c r="D283" s="121">
        <v>14125.86</v>
      </c>
      <c r="E283" s="147">
        <f t="shared" si="5"/>
        <v>78.477000000000004</v>
      </c>
    </row>
    <row r="284" spans="1:6" ht="14.25" customHeight="1" x14ac:dyDescent="0.25">
      <c r="A284" s="108" t="s">
        <v>92</v>
      </c>
      <c r="B284" s="122"/>
      <c r="C284" s="122"/>
      <c r="D284" s="122">
        <v>4014.41</v>
      </c>
      <c r="E284" s="150" t="str">
        <f t="shared" si="5"/>
        <v>-</v>
      </c>
    </row>
    <row r="285" spans="1:6" s="115" customFormat="1" ht="14.25" customHeight="1" x14ac:dyDescent="0.25">
      <c r="A285" s="108" t="s">
        <v>93</v>
      </c>
      <c r="B285" s="122"/>
      <c r="C285" s="122"/>
      <c r="D285" s="122">
        <v>10111.450000000001</v>
      </c>
      <c r="E285" s="150" t="str">
        <f t="shared" si="5"/>
        <v>-</v>
      </c>
    </row>
    <row r="286" spans="1:6" s="115" customFormat="1" ht="14.25" customHeight="1" x14ac:dyDescent="0.25">
      <c r="A286" s="107" t="s">
        <v>104</v>
      </c>
      <c r="B286" s="121">
        <v>120000</v>
      </c>
      <c r="C286" s="121">
        <v>120000</v>
      </c>
      <c r="D286" s="121">
        <v>118470</v>
      </c>
      <c r="E286" s="147">
        <f t="shared" si="5"/>
        <v>98.724999999999994</v>
      </c>
    </row>
    <row r="287" spans="1:6" ht="14.25" customHeight="1" x14ac:dyDescent="0.25">
      <c r="A287" s="108" t="s">
        <v>106</v>
      </c>
      <c r="B287" s="122"/>
      <c r="C287" s="122"/>
      <c r="D287" s="122">
        <v>118470</v>
      </c>
      <c r="E287" s="150" t="str">
        <f t="shared" si="5"/>
        <v>-</v>
      </c>
    </row>
    <row r="288" spans="1:6" ht="14.25" customHeight="1" x14ac:dyDescent="0.25">
      <c r="A288" s="106" t="s">
        <v>384</v>
      </c>
      <c r="B288" s="123">
        <v>3318</v>
      </c>
      <c r="C288" s="123">
        <v>3318</v>
      </c>
      <c r="D288" s="123">
        <v>1659</v>
      </c>
      <c r="E288" s="149">
        <f t="shared" si="5"/>
        <v>50</v>
      </c>
      <c r="F288" s="115"/>
    </row>
    <row r="289" spans="1:6" s="115" customFormat="1" ht="14.25" customHeight="1" x14ac:dyDescent="0.25">
      <c r="A289" s="110" t="s">
        <v>190</v>
      </c>
      <c r="B289" s="126">
        <v>3318</v>
      </c>
      <c r="C289" s="126">
        <v>3318</v>
      </c>
      <c r="D289" s="126">
        <v>1659</v>
      </c>
      <c r="E289" s="148">
        <f t="shared" si="5"/>
        <v>50</v>
      </c>
    </row>
    <row r="290" spans="1:6" ht="14.25" customHeight="1" x14ac:dyDescent="0.25">
      <c r="A290" s="107" t="s">
        <v>94</v>
      </c>
      <c r="B290" s="121">
        <v>3318</v>
      </c>
      <c r="C290" s="121">
        <v>3318</v>
      </c>
      <c r="D290" s="121">
        <v>1659</v>
      </c>
      <c r="E290" s="147">
        <f t="shared" si="5"/>
        <v>50</v>
      </c>
      <c r="F290" s="115"/>
    </row>
    <row r="291" spans="1:6" ht="14.25" customHeight="1" x14ac:dyDescent="0.25">
      <c r="A291" s="108" t="s">
        <v>99</v>
      </c>
      <c r="B291" s="122"/>
      <c r="C291" s="122"/>
      <c r="D291" s="122">
        <v>1659</v>
      </c>
      <c r="E291" s="150" t="str">
        <f t="shared" si="5"/>
        <v>-</v>
      </c>
      <c r="F291" s="115"/>
    </row>
    <row r="292" spans="1:6" s="115" customFormat="1" ht="14.25" customHeight="1" x14ac:dyDescent="0.25">
      <c r="A292" s="106" t="s">
        <v>385</v>
      </c>
      <c r="B292" s="123">
        <v>77460</v>
      </c>
      <c r="C292" s="123">
        <v>77460</v>
      </c>
      <c r="D292" s="123">
        <v>41811.360000000001</v>
      </c>
      <c r="E292" s="149">
        <f t="shared" si="5"/>
        <v>53.978001549186686</v>
      </c>
      <c r="F292"/>
    </row>
    <row r="293" spans="1:6" s="115" customFormat="1" ht="14.25" customHeight="1" x14ac:dyDescent="0.25">
      <c r="A293" s="110" t="s">
        <v>190</v>
      </c>
      <c r="B293" s="126">
        <v>73460</v>
      </c>
      <c r="C293" s="126">
        <v>73460</v>
      </c>
      <c r="D293" s="126">
        <v>41811.360000000001</v>
      </c>
      <c r="E293" s="148">
        <f t="shared" si="5"/>
        <v>56.917179417370001</v>
      </c>
    </row>
    <row r="294" spans="1:6" ht="14.25" customHeight="1" x14ac:dyDescent="0.25">
      <c r="A294" s="107" t="s">
        <v>50</v>
      </c>
      <c r="B294" s="121">
        <v>63460</v>
      </c>
      <c r="C294" s="121">
        <v>63460</v>
      </c>
      <c r="D294" s="121">
        <v>41811.360000000001</v>
      </c>
      <c r="E294" s="147">
        <f t="shared" si="5"/>
        <v>65.886164513079109</v>
      </c>
      <c r="F294" s="115"/>
    </row>
    <row r="295" spans="1:6" s="115" customFormat="1" ht="14.25" customHeight="1" x14ac:dyDescent="0.25">
      <c r="A295" s="108" t="s">
        <v>66</v>
      </c>
      <c r="B295" s="122"/>
      <c r="C295" s="122"/>
      <c r="D295" s="122">
        <v>4851.25</v>
      </c>
      <c r="E295" s="150" t="str">
        <f t="shared" si="5"/>
        <v>-</v>
      </c>
    </row>
    <row r="296" spans="1:6" s="115" customFormat="1" ht="14.25" customHeight="1" x14ac:dyDescent="0.25">
      <c r="A296" s="108" t="s">
        <v>68</v>
      </c>
      <c r="B296" s="122"/>
      <c r="C296" s="122"/>
      <c r="D296" s="122">
        <v>629.29999999999995</v>
      </c>
      <c r="E296" s="150" t="str">
        <f t="shared" si="5"/>
        <v>-</v>
      </c>
      <c r="F296"/>
    </row>
    <row r="297" spans="1:6" s="159" customFormat="1" ht="14.25" customHeight="1" x14ac:dyDescent="0.25">
      <c r="A297" s="143" t="s">
        <v>69</v>
      </c>
      <c r="B297" s="140"/>
      <c r="C297" s="140"/>
      <c r="D297" s="140">
        <v>13681.25</v>
      </c>
      <c r="E297" s="152" t="str">
        <f t="shared" si="5"/>
        <v>-</v>
      </c>
    </row>
    <row r="298" spans="1:6" s="115" customFormat="1" ht="14.25" customHeight="1" x14ac:dyDescent="0.25">
      <c r="A298" s="108" t="s">
        <v>70</v>
      </c>
      <c r="B298" s="122"/>
      <c r="C298" s="122"/>
      <c r="D298" s="122">
        <v>1562.5</v>
      </c>
      <c r="E298" s="150" t="str">
        <f t="shared" si="5"/>
        <v>-</v>
      </c>
    </row>
    <row r="299" spans="1:6" ht="14.25" customHeight="1" x14ac:dyDescent="0.25">
      <c r="A299" s="108" t="s">
        <v>72</v>
      </c>
      <c r="B299" s="122"/>
      <c r="C299" s="122"/>
      <c r="D299" s="122">
        <v>10574.17</v>
      </c>
      <c r="E299" s="150" t="str">
        <f t="shared" si="5"/>
        <v>-</v>
      </c>
      <c r="F299" s="115"/>
    </row>
    <row r="300" spans="1:6" s="115" customFormat="1" ht="14.25" customHeight="1" x14ac:dyDescent="0.25">
      <c r="A300" s="108" t="s">
        <v>78</v>
      </c>
      <c r="B300" s="122"/>
      <c r="C300" s="122"/>
      <c r="D300" s="122">
        <v>8375</v>
      </c>
      <c r="E300" s="150" t="str">
        <f t="shared" si="5"/>
        <v>-</v>
      </c>
      <c r="F300" s="116"/>
    </row>
    <row r="301" spans="1:6" s="115" customFormat="1" ht="14.25" customHeight="1" x14ac:dyDescent="0.25">
      <c r="A301" s="108" t="s">
        <v>81</v>
      </c>
      <c r="B301" s="122"/>
      <c r="C301" s="122"/>
      <c r="D301" s="122">
        <v>2137.89</v>
      </c>
      <c r="E301" s="150" t="str">
        <f t="shared" si="5"/>
        <v>-</v>
      </c>
    </row>
    <row r="302" spans="1:6" s="115" customFormat="1" x14ac:dyDescent="0.25">
      <c r="A302" s="107" t="s">
        <v>89</v>
      </c>
      <c r="B302" s="121">
        <v>10000</v>
      </c>
      <c r="C302" s="121">
        <v>10000</v>
      </c>
      <c r="D302" s="121">
        <v>0</v>
      </c>
      <c r="E302" s="147">
        <f t="shared" si="5"/>
        <v>0</v>
      </c>
    </row>
    <row r="303" spans="1:6" x14ac:dyDescent="0.25">
      <c r="A303" s="110" t="s">
        <v>195</v>
      </c>
      <c r="B303" s="126">
        <v>4000</v>
      </c>
      <c r="C303" s="126">
        <v>4000</v>
      </c>
      <c r="D303" s="126">
        <v>0</v>
      </c>
      <c r="E303" s="148">
        <f t="shared" si="5"/>
        <v>0</v>
      </c>
      <c r="F303" s="115"/>
    </row>
    <row r="304" spans="1:6" s="156" customFormat="1" x14ac:dyDescent="0.25">
      <c r="A304" s="107" t="s">
        <v>50</v>
      </c>
      <c r="B304" s="121">
        <v>4000</v>
      </c>
      <c r="C304" s="121">
        <v>4000</v>
      </c>
      <c r="D304" s="121">
        <v>0</v>
      </c>
      <c r="E304" s="147">
        <f t="shared" si="5"/>
        <v>0</v>
      </c>
      <c r="F304" s="115"/>
    </row>
    <row r="305" spans="1:6" s="115" customFormat="1" x14ac:dyDescent="0.25">
      <c r="A305" s="106" t="s">
        <v>547</v>
      </c>
      <c r="B305" s="123">
        <v>30000</v>
      </c>
      <c r="C305" s="123">
        <v>30000</v>
      </c>
      <c r="D305" s="123">
        <v>30000</v>
      </c>
      <c r="E305" s="149">
        <f t="shared" si="5"/>
        <v>100</v>
      </c>
    </row>
    <row r="306" spans="1:6" s="115" customFormat="1" x14ac:dyDescent="0.25">
      <c r="A306" s="110" t="s">
        <v>190</v>
      </c>
      <c r="B306" s="126">
        <v>30000</v>
      </c>
      <c r="C306" s="126">
        <v>30000</v>
      </c>
      <c r="D306" s="126">
        <v>30000</v>
      </c>
      <c r="E306" s="148">
        <f t="shared" si="5"/>
        <v>100</v>
      </c>
    </row>
    <row r="307" spans="1:6" s="116" customFormat="1" x14ac:dyDescent="0.25">
      <c r="A307" s="107" t="s">
        <v>104</v>
      </c>
      <c r="B307" s="121">
        <v>30000</v>
      </c>
      <c r="C307" s="121">
        <v>30000</v>
      </c>
      <c r="D307" s="121">
        <v>30000</v>
      </c>
      <c r="E307" s="147">
        <f t="shared" si="5"/>
        <v>100</v>
      </c>
      <c r="F307" s="115"/>
    </row>
    <row r="308" spans="1:6" s="115" customFormat="1" x14ac:dyDescent="0.25">
      <c r="A308" s="108" t="s">
        <v>106</v>
      </c>
      <c r="B308" s="122"/>
      <c r="C308" s="122"/>
      <c r="D308" s="122">
        <v>30000</v>
      </c>
      <c r="E308" s="150" t="str">
        <f t="shared" si="5"/>
        <v>-</v>
      </c>
    </row>
    <row r="309" spans="1:6" s="115" customFormat="1" x14ac:dyDescent="0.25">
      <c r="A309" s="107"/>
      <c r="B309" s="121"/>
      <c r="C309" s="121"/>
      <c r="D309" s="121"/>
      <c r="E309" s="147" t="str">
        <f t="shared" si="5"/>
        <v>-</v>
      </c>
      <c r="F309" s="116"/>
    </row>
    <row r="310" spans="1:6" s="115" customFormat="1" x14ac:dyDescent="0.25">
      <c r="A310" s="104" t="s">
        <v>281</v>
      </c>
      <c r="B310" s="121">
        <v>652179</v>
      </c>
      <c r="C310" s="121">
        <v>652179</v>
      </c>
      <c r="D310" s="121">
        <v>176087.73</v>
      </c>
      <c r="E310" s="147">
        <f t="shared" si="5"/>
        <v>26.9999080007176</v>
      </c>
      <c r="F310"/>
    </row>
    <row r="311" spans="1:6" s="115" customFormat="1" x14ac:dyDescent="0.25">
      <c r="A311" s="110" t="s">
        <v>190</v>
      </c>
      <c r="B311" s="126">
        <v>548109</v>
      </c>
      <c r="C311" s="126">
        <v>548109</v>
      </c>
      <c r="D311" s="126">
        <v>133796.01</v>
      </c>
      <c r="E311" s="148">
        <f t="shared" si="5"/>
        <v>24.410474923783411</v>
      </c>
    </row>
    <row r="312" spans="1:6" s="115" customFormat="1" x14ac:dyDescent="0.25">
      <c r="A312" s="110" t="s">
        <v>197</v>
      </c>
      <c r="B312" s="126">
        <v>3000</v>
      </c>
      <c r="C312" s="126">
        <v>3000</v>
      </c>
      <c r="D312" s="126">
        <v>0</v>
      </c>
      <c r="E312" s="148">
        <f t="shared" si="5"/>
        <v>0</v>
      </c>
    </row>
    <row r="313" spans="1:6" s="115" customFormat="1" x14ac:dyDescent="0.25">
      <c r="A313" s="110" t="s">
        <v>194</v>
      </c>
      <c r="B313" s="126">
        <v>45245</v>
      </c>
      <c r="C313" s="126">
        <v>45245</v>
      </c>
      <c r="D313" s="126">
        <v>18666.72</v>
      </c>
      <c r="E313" s="148">
        <f t="shared" si="5"/>
        <v>41.256978671676428</v>
      </c>
      <c r="F313"/>
    </row>
    <row r="314" spans="1:6" s="115" customFormat="1" x14ac:dyDescent="0.25">
      <c r="A314" s="110" t="s">
        <v>195</v>
      </c>
      <c r="B314" s="126">
        <v>55825</v>
      </c>
      <c r="C314" s="126">
        <v>55825</v>
      </c>
      <c r="D314" s="126">
        <v>23625</v>
      </c>
      <c r="E314" s="148">
        <f t="shared" ref="E314:E365" si="6">IFERROR(D314/C314*100,"-")</f>
        <v>42.319749216300941</v>
      </c>
      <c r="F314"/>
    </row>
    <row r="315" spans="1:6" s="115" customFormat="1" x14ac:dyDescent="0.25">
      <c r="A315" s="110"/>
      <c r="B315" s="126"/>
      <c r="C315" s="126"/>
      <c r="D315" s="126"/>
      <c r="E315" s="148" t="str">
        <f t="shared" si="6"/>
        <v>-</v>
      </c>
    </row>
    <row r="316" spans="1:6" s="116" customFormat="1" x14ac:dyDescent="0.25">
      <c r="A316" s="104" t="s">
        <v>374</v>
      </c>
      <c r="B316" s="121">
        <v>340534</v>
      </c>
      <c r="C316" s="121">
        <v>340534</v>
      </c>
      <c r="D316" s="121">
        <v>149282.94</v>
      </c>
      <c r="E316" s="147">
        <f t="shared" si="6"/>
        <v>43.837895775458549</v>
      </c>
      <c r="F316"/>
    </row>
    <row r="317" spans="1:6" x14ac:dyDescent="0.25">
      <c r="A317" s="106" t="s">
        <v>386</v>
      </c>
      <c r="B317" s="123">
        <v>156000</v>
      </c>
      <c r="C317" s="123">
        <v>156000</v>
      </c>
      <c r="D317" s="123">
        <v>78493.7</v>
      </c>
      <c r="E317" s="149">
        <f t="shared" si="6"/>
        <v>50.316474358974361</v>
      </c>
    </row>
    <row r="318" spans="1:6" s="115" customFormat="1" x14ac:dyDescent="0.25">
      <c r="A318" s="110" t="s">
        <v>190</v>
      </c>
      <c r="B318" s="126">
        <v>156000</v>
      </c>
      <c r="C318" s="126">
        <v>156000</v>
      </c>
      <c r="D318" s="126">
        <v>78493.7</v>
      </c>
      <c r="E318" s="148">
        <f t="shared" si="6"/>
        <v>50.316474358974361</v>
      </c>
      <c r="F318"/>
    </row>
    <row r="319" spans="1:6" s="115" customFormat="1" x14ac:dyDescent="0.25">
      <c r="A319" s="107" t="s">
        <v>43</v>
      </c>
      <c r="B319" s="121">
        <v>156000</v>
      </c>
      <c r="C319" s="121">
        <v>156000</v>
      </c>
      <c r="D319" s="121">
        <v>78493.7</v>
      </c>
      <c r="E319" s="147">
        <f t="shared" si="6"/>
        <v>50.316474358974361</v>
      </c>
    </row>
    <row r="320" spans="1:6" x14ac:dyDescent="0.25">
      <c r="A320" s="108" t="s">
        <v>45</v>
      </c>
      <c r="B320" s="122"/>
      <c r="C320" s="122"/>
      <c r="D320" s="122">
        <v>62994.39</v>
      </c>
      <c r="E320" s="150" t="str">
        <f t="shared" si="6"/>
        <v>-</v>
      </c>
    </row>
    <row r="321" spans="1:6" x14ac:dyDescent="0.25">
      <c r="A321" s="108" t="s">
        <v>47</v>
      </c>
      <c r="B321" s="122"/>
      <c r="C321" s="122"/>
      <c r="D321" s="122">
        <v>5105.1899999999996</v>
      </c>
      <c r="E321" s="150" t="str">
        <f t="shared" si="6"/>
        <v>-</v>
      </c>
      <c r="F321" s="115"/>
    </row>
    <row r="322" spans="1:6" s="115" customFormat="1" x14ac:dyDescent="0.25">
      <c r="A322" s="108" t="s">
        <v>49</v>
      </c>
      <c r="B322" s="122"/>
      <c r="C322" s="122"/>
      <c r="D322" s="122">
        <v>10394.120000000001</v>
      </c>
      <c r="E322" s="150" t="str">
        <f t="shared" si="6"/>
        <v>-</v>
      </c>
    </row>
    <row r="323" spans="1:6" x14ac:dyDescent="0.25">
      <c r="A323" s="106" t="s">
        <v>387</v>
      </c>
      <c r="B323" s="123">
        <v>113909</v>
      </c>
      <c r="C323" s="123">
        <v>113909</v>
      </c>
      <c r="D323" s="123">
        <v>39689.24</v>
      </c>
      <c r="E323" s="149">
        <f t="shared" si="6"/>
        <v>34.842936027881905</v>
      </c>
      <c r="F323" s="115"/>
    </row>
    <row r="324" spans="1:6" x14ac:dyDescent="0.25">
      <c r="A324" s="110" t="s">
        <v>190</v>
      </c>
      <c r="B324" s="126">
        <v>110709</v>
      </c>
      <c r="C324" s="126">
        <v>110709</v>
      </c>
      <c r="D324" s="126">
        <v>39689.24</v>
      </c>
      <c r="E324" s="148">
        <f t="shared" si="6"/>
        <v>35.850057357577072</v>
      </c>
      <c r="F324" s="115"/>
    </row>
    <row r="325" spans="1:6" x14ac:dyDescent="0.25">
      <c r="A325" s="107" t="s">
        <v>50</v>
      </c>
      <c r="B325" s="121">
        <v>107009</v>
      </c>
      <c r="C325" s="121">
        <v>107009</v>
      </c>
      <c r="D325" s="121">
        <v>39299.050000000003</v>
      </c>
      <c r="E325" s="147">
        <f t="shared" si="6"/>
        <v>36.724995093870611</v>
      </c>
      <c r="F325" s="117"/>
    </row>
    <row r="326" spans="1:6" s="115" customFormat="1" x14ac:dyDescent="0.25">
      <c r="A326" s="108" t="s">
        <v>52</v>
      </c>
      <c r="B326" s="122"/>
      <c r="C326" s="122"/>
      <c r="D326" s="122">
        <v>143.38</v>
      </c>
      <c r="E326" s="150" t="str">
        <f t="shared" si="6"/>
        <v>-</v>
      </c>
      <c r="F326" s="117"/>
    </row>
    <row r="327" spans="1:6" x14ac:dyDescent="0.25">
      <c r="A327" s="108" t="s">
        <v>53</v>
      </c>
      <c r="B327" s="122"/>
      <c r="C327" s="122"/>
      <c r="D327" s="122">
        <v>4042.29</v>
      </c>
      <c r="E327" s="150" t="str">
        <f t="shared" si="6"/>
        <v>-</v>
      </c>
      <c r="F327" s="117"/>
    </row>
    <row r="328" spans="1:6" s="115" customFormat="1" x14ac:dyDescent="0.25">
      <c r="A328" s="108" t="s">
        <v>54</v>
      </c>
      <c r="B328" s="122"/>
      <c r="C328" s="122"/>
      <c r="D328" s="122">
        <v>315</v>
      </c>
      <c r="E328" s="150" t="str">
        <f t="shared" si="6"/>
        <v>-</v>
      </c>
    </row>
    <row r="329" spans="1:6" s="115" customFormat="1" x14ac:dyDescent="0.25">
      <c r="A329" s="108" t="s">
        <v>57</v>
      </c>
      <c r="B329" s="122"/>
      <c r="C329" s="122"/>
      <c r="D329" s="122">
        <v>161.63999999999999</v>
      </c>
      <c r="E329" s="150" t="str">
        <f t="shared" si="6"/>
        <v>-</v>
      </c>
    </row>
    <row r="330" spans="1:6" s="115" customFormat="1" x14ac:dyDescent="0.25">
      <c r="A330" s="108" t="s">
        <v>59</v>
      </c>
      <c r="B330" s="122"/>
      <c r="C330" s="122"/>
      <c r="D330" s="122">
        <v>815.5</v>
      </c>
      <c r="E330" s="150" t="str">
        <f t="shared" si="6"/>
        <v>-</v>
      </c>
    </row>
    <row r="331" spans="1:6" s="115" customFormat="1" x14ac:dyDescent="0.25">
      <c r="A331" s="108" t="s">
        <v>60</v>
      </c>
      <c r="B331" s="122"/>
      <c r="C331" s="122"/>
      <c r="D331" s="122">
        <v>41.1</v>
      </c>
      <c r="E331" s="150" t="str">
        <f t="shared" si="6"/>
        <v>-</v>
      </c>
    </row>
    <row r="332" spans="1:6" s="117" customFormat="1" x14ac:dyDescent="0.25">
      <c r="A332" s="108" t="s">
        <v>64</v>
      </c>
      <c r="B332" s="122"/>
      <c r="C332" s="122"/>
      <c r="D332" s="122">
        <v>1638.88</v>
      </c>
      <c r="E332" s="150" t="str">
        <f t="shared" si="6"/>
        <v>-</v>
      </c>
      <c r="F332" s="116"/>
    </row>
    <row r="333" spans="1:6" s="117" customFormat="1" x14ac:dyDescent="0.25">
      <c r="A333" s="108" t="s">
        <v>65</v>
      </c>
      <c r="B333" s="122"/>
      <c r="C333" s="122"/>
      <c r="D333" s="122">
        <v>344</v>
      </c>
      <c r="E333" s="150" t="str">
        <f t="shared" si="6"/>
        <v>-</v>
      </c>
      <c r="F333" s="116"/>
    </row>
    <row r="334" spans="1:6" s="117" customFormat="1" x14ac:dyDescent="0.25">
      <c r="A334" s="108" t="s">
        <v>66</v>
      </c>
      <c r="B334" s="122"/>
      <c r="C334" s="122"/>
      <c r="D334" s="122">
        <v>4518.8500000000004</v>
      </c>
      <c r="E334" s="150" t="str">
        <f t="shared" si="6"/>
        <v>-</v>
      </c>
      <c r="F334" s="116"/>
    </row>
    <row r="335" spans="1:6" s="115" customFormat="1" x14ac:dyDescent="0.25">
      <c r="A335" s="108" t="s">
        <v>67</v>
      </c>
      <c r="B335" s="122"/>
      <c r="C335" s="122"/>
      <c r="D335" s="122">
        <v>122.81</v>
      </c>
      <c r="E335" s="150" t="str">
        <f t="shared" si="6"/>
        <v>-</v>
      </c>
      <c r="F335" s="116"/>
    </row>
    <row r="336" spans="1:6" s="115" customFormat="1" x14ac:dyDescent="0.25">
      <c r="A336" s="108" t="s">
        <v>68</v>
      </c>
      <c r="B336" s="122"/>
      <c r="C336" s="122"/>
      <c r="D336" s="122">
        <v>146.69999999999999</v>
      </c>
      <c r="E336" s="150" t="str">
        <f t="shared" si="6"/>
        <v>-</v>
      </c>
      <c r="F336" s="116"/>
    </row>
    <row r="337" spans="1:6" s="156" customFormat="1" x14ac:dyDescent="0.25">
      <c r="A337" s="108" t="s">
        <v>69</v>
      </c>
      <c r="B337" s="122"/>
      <c r="C337" s="122"/>
      <c r="D337" s="122">
        <v>30</v>
      </c>
      <c r="E337" s="150" t="str">
        <f t="shared" si="6"/>
        <v>-</v>
      </c>
      <c r="F337" s="116"/>
    </row>
    <row r="338" spans="1:6" s="115" customFormat="1" x14ac:dyDescent="0.25">
      <c r="A338" s="108" t="s">
        <v>70</v>
      </c>
      <c r="B338" s="122"/>
      <c r="C338" s="122"/>
      <c r="D338" s="122">
        <v>5125</v>
      </c>
      <c r="E338" s="150" t="str">
        <f t="shared" si="6"/>
        <v>-</v>
      </c>
      <c r="F338" s="116"/>
    </row>
    <row r="339" spans="1:6" s="115" customFormat="1" x14ac:dyDescent="0.25">
      <c r="A339" s="108" t="s">
        <v>71</v>
      </c>
      <c r="B339" s="122"/>
      <c r="C339" s="122"/>
      <c r="D339" s="122">
        <v>2323.48</v>
      </c>
      <c r="E339" s="150" t="str">
        <f t="shared" si="6"/>
        <v>-</v>
      </c>
      <c r="F339" s="116"/>
    </row>
    <row r="340" spans="1:6" s="157" customFormat="1" x14ac:dyDescent="0.25">
      <c r="A340" s="108" t="s">
        <v>72</v>
      </c>
      <c r="B340" s="122"/>
      <c r="C340" s="122"/>
      <c r="D340" s="122">
        <v>15333.65</v>
      </c>
      <c r="E340" s="150" t="str">
        <f t="shared" si="6"/>
        <v>-</v>
      </c>
      <c r="F340" s="116"/>
    </row>
    <row r="341" spans="1:6" s="116" customFormat="1" x14ac:dyDescent="0.25">
      <c r="A341" s="108" t="s">
        <v>76</v>
      </c>
      <c r="B341" s="122"/>
      <c r="C341" s="122"/>
      <c r="D341" s="122">
        <v>2171.6</v>
      </c>
      <c r="E341" s="150" t="str">
        <f t="shared" si="6"/>
        <v>-</v>
      </c>
    </row>
    <row r="342" spans="1:6" s="116" customFormat="1" x14ac:dyDescent="0.25">
      <c r="A342" s="108" t="s">
        <v>78</v>
      </c>
      <c r="B342" s="122"/>
      <c r="C342" s="122"/>
      <c r="D342" s="122">
        <v>300.39999999999998</v>
      </c>
      <c r="E342" s="150" t="str">
        <f t="shared" si="6"/>
        <v>-</v>
      </c>
    </row>
    <row r="343" spans="1:6" s="116" customFormat="1" x14ac:dyDescent="0.25">
      <c r="A343" s="108" t="s">
        <v>79</v>
      </c>
      <c r="B343" s="122"/>
      <c r="C343" s="122"/>
      <c r="D343" s="122">
        <v>30</v>
      </c>
      <c r="E343" s="150" t="str">
        <f t="shared" si="6"/>
        <v>-</v>
      </c>
    </row>
    <row r="344" spans="1:6" s="116" customFormat="1" x14ac:dyDescent="0.25">
      <c r="A344" s="108" t="s">
        <v>332</v>
      </c>
      <c r="B344" s="122"/>
      <c r="C344" s="122"/>
      <c r="D344" s="122">
        <v>1320</v>
      </c>
      <c r="E344" s="150" t="str">
        <f t="shared" si="6"/>
        <v>-</v>
      </c>
      <c r="F344"/>
    </row>
    <row r="345" spans="1:6" s="116" customFormat="1" x14ac:dyDescent="0.25">
      <c r="A345" s="108" t="s">
        <v>81</v>
      </c>
      <c r="B345" s="122"/>
      <c r="C345" s="122"/>
      <c r="D345" s="122">
        <v>374.77</v>
      </c>
      <c r="E345" s="150" t="str">
        <f t="shared" si="6"/>
        <v>-</v>
      </c>
      <c r="F345" s="115"/>
    </row>
    <row r="346" spans="1:6" s="116" customFormat="1" x14ac:dyDescent="0.25">
      <c r="A346" s="107" t="s">
        <v>82</v>
      </c>
      <c r="B346" s="121">
        <v>1000</v>
      </c>
      <c r="C346" s="121">
        <v>1000</v>
      </c>
      <c r="D346" s="121">
        <v>390.19</v>
      </c>
      <c r="E346" s="147">
        <f t="shared" si="6"/>
        <v>39.018999999999998</v>
      </c>
      <c r="F346" s="115"/>
    </row>
    <row r="347" spans="1:6" s="116" customFormat="1" x14ac:dyDescent="0.25">
      <c r="A347" s="108" t="s">
        <v>85</v>
      </c>
      <c r="B347" s="122"/>
      <c r="C347" s="122"/>
      <c r="D347" s="122">
        <v>390.19</v>
      </c>
      <c r="E347" s="150" t="str">
        <f t="shared" si="6"/>
        <v>-</v>
      </c>
      <c r="F347" s="115"/>
    </row>
    <row r="348" spans="1:6" s="116" customFormat="1" x14ac:dyDescent="0.25">
      <c r="A348" s="107" t="s">
        <v>94</v>
      </c>
      <c r="B348" s="121">
        <v>200</v>
      </c>
      <c r="C348" s="121">
        <v>200</v>
      </c>
      <c r="D348" s="121">
        <v>0</v>
      </c>
      <c r="E348" s="147">
        <f t="shared" si="6"/>
        <v>0</v>
      </c>
      <c r="F348" s="115"/>
    </row>
    <row r="349" spans="1:6" s="116" customFormat="1" x14ac:dyDescent="0.25">
      <c r="A349" s="107" t="s">
        <v>112</v>
      </c>
      <c r="B349" s="121">
        <v>500</v>
      </c>
      <c r="C349" s="121">
        <v>500</v>
      </c>
      <c r="D349" s="121">
        <v>0</v>
      </c>
      <c r="E349" s="147">
        <f t="shared" si="6"/>
        <v>0</v>
      </c>
      <c r="F349" s="115"/>
    </row>
    <row r="350" spans="1:6" s="116" customFormat="1" x14ac:dyDescent="0.25">
      <c r="A350" s="107" t="s">
        <v>115</v>
      </c>
      <c r="B350" s="121">
        <v>2000</v>
      </c>
      <c r="C350" s="121">
        <v>2000</v>
      </c>
      <c r="D350" s="121">
        <v>0</v>
      </c>
      <c r="E350" s="147">
        <f t="shared" si="6"/>
        <v>0</v>
      </c>
      <c r="F350" s="117"/>
    </row>
    <row r="351" spans="1:6" s="116" customFormat="1" x14ac:dyDescent="0.25">
      <c r="A351" s="110" t="s">
        <v>197</v>
      </c>
      <c r="B351" s="126">
        <v>3000</v>
      </c>
      <c r="C351" s="126">
        <v>3000</v>
      </c>
      <c r="D351" s="126">
        <v>0</v>
      </c>
      <c r="E351" s="148">
        <f t="shared" si="6"/>
        <v>0</v>
      </c>
      <c r="F351"/>
    </row>
    <row r="352" spans="1:6" s="116" customFormat="1" x14ac:dyDescent="0.25">
      <c r="A352" s="107" t="s">
        <v>50</v>
      </c>
      <c r="B352" s="121">
        <v>3000</v>
      </c>
      <c r="C352" s="121">
        <v>3000</v>
      </c>
      <c r="D352" s="121">
        <v>0</v>
      </c>
      <c r="E352" s="147">
        <f t="shared" si="6"/>
        <v>0</v>
      </c>
      <c r="F352" s="115"/>
    </row>
    <row r="353" spans="1:6" x14ac:dyDescent="0.25">
      <c r="A353" s="110" t="s">
        <v>195</v>
      </c>
      <c r="B353" s="126">
        <v>200</v>
      </c>
      <c r="C353" s="126">
        <v>200</v>
      </c>
      <c r="D353" s="126">
        <v>0</v>
      </c>
      <c r="E353" s="148">
        <f t="shared" si="6"/>
        <v>0</v>
      </c>
      <c r="F353" s="115"/>
    </row>
    <row r="354" spans="1:6" s="115" customFormat="1" x14ac:dyDescent="0.25">
      <c r="A354" s="107" t="s">
        <v>50</v>
      </c>
      <c r="B354" s="121">
        <v>50</v>
      </c>
      <c r="C354" s="121">
        <v>50</v>
      </c>
      <c r="D354" s="121">
        <v>0</v>
      </c>
      <c r="E354" s="147">
        <f t="shared" si="6"/>
        <v>0</v>
      </c>
      <c r="F354" s="117"/>
    </row>
    <row r="355" spans="1:6" s="115" customFormat="1" x14ac:dyDescent="0.25">
      <c r="A355" s="107" t="s">
        <v>94</v>
      </c>
      <c r="B355" s="121">
        <v>150</v>
      </c>
      <c r="C355" s="121">
        <v>150</v>
      </c>
      <c r="D355" s="121">
        <v>0</v>
      </c>
      <c r="E355" s="147">
        <f t="shared" si="6"/>
        <v>0</v>
      </c>
      <c r="F355"/>
    </row>
    <row r="356" spans="1:6" s="115" customFormat="1" x14ac:dyDescent="0.25">
      <c r="A356" s="106" t="s">
        <v>389</v>
      </c>
      <c r="B356" s="123">
        <v>15000</v>
      </c>
      <c r="C356" s="123">
        <v>15000</v>
      </c>
      <c r="D356" s="123">
        <v>7475</v>
      </c>
      <c r="E356" s="149">
        <f t="shared" si="6"/>
        <v>49.833333333333336</v>
      </c>
    </row>
    <row r="357" spans="1:6" s="115" customFormat="1" x14ac:dyDescent="0.25">
      <c r="A357" s="110" t="s">
        <v>190</v>
      </c>
      <c r="B357" s="126">
        <v>15000</v>
      </c>
      <c r="C357" s="126">
        <v>15000</v>
      </c>
      <c r="D357" s="126">
        <v>7475</v>
      </c>
      <c r="E357" s="148">
        <f t="shared" si="6"/>
        <v>49.833333333333336</v>
      </c>
    </row>
    <row r="358" spans="1:6" s="115" customFormat="1" x14ac:dyDescent="0.25">
      <c r="A358" s="107" t="s">
        <v>50</v>
      </c>
      <c r="B358" s="121">
        <v>15000</v>
      </c>
      <c r="C358" s="121">
        <v>15000</v>
      </c>
      <c r="D358" s="121">
        <v>7475</v>
      </c>
      <c r="E358" s="147">
        <f t="shared" si="6"/>
        <v>49.833333333333336</v>
      </c>
      <c r="F358"/>
    </row>
    <row r="359" spans="1:6" s="117" customFormat="1" x14ac:dyDescent="0.25">
      <c r="A359" s="108" t="s">
        <v>72</v>
      </c>
      <c r="B359" s="122"/>
      <c r="C359" s="122"/>
      <c r="D359" s="122">
        <v>7475</v>
      </c>
      <c r="E359" s="150" t="str">
        <f t="shared" si="6"/>
        <v>-</v>
      </c>
      <c r="F359"/>
    </row>
    <row r="360" spans="1:6" x14ac:dyDescent="0.25">
      <c r="A360" s="106" t="s">
        <v>517</v>
      </c>
      <c r="B360" s="123">
        <v>32000</v>
      </c>
      <c r="C360" s="123">
        <v>32000</v>
      </c>
      <c r="D360" s="123">
        <v>0</v>
      </c>
      <c r="E360" s="149">
        <f t="shared" si="6"/>
        <v>0</v>
      </c>
      <c r="F360" s="115"/>
    </row>
    <row r="361" spans="1:6" s="115" customFormat="1" x14ac:dyDescent="0.25">
      <c r="A361" s="110" t="s">
        <v>195</v>
      </c>
      <c r="B361" s="126">
        <v>32000</v>
      </c>
      <c r="C361" s="126">
        <v>32000</v>
      </c>
      <c r="D361" s="126">
        <v>0</v>
      </c>
      <c r="E361" s="148">
        <f t="shared" si="6"/>
        <v>0</v>
      </c>
    </row>
    <row r="362" spans="1:6" s="115" customFormat="1" x14ac:dyDescent="0.25">
      <c r="A362" s="107" t="s">
        <v>50</v>
      </c>
      <c r="B362" s="121">
        <v>32000</v>
      </c>
      <c r="C362" s="121">
        <v>32000</v>
      </c>
      <c r="D362" s="121">
        <v>0</v>
      </c>
      <c r="E362" s="147">
        <f t="shared" si="6"/>
        <v>0</v>
      </c>
    </row>
    <row r="363" spans="1:6" s="117" customFormat="1" x14ac:dyDescent="0.25">
      <c r="A363" s="106" t="s">
        <v>548</v>
      </c>
      <c r="B363" s="123">
        <v>23625</v>
      </c>
      <c r="C363" s="123">
        <v>23625</v>
      </c>
      <c r="D363" s="123">
        <v>23625</v>
      </c>
      <c r="E363" s="149">
        <f t="shared" si="6"/>
        <v>100</v>
      </c>
    </row>
    <row r="364" spans="1:6" x14ac:dyDescent="0.25">
      <c r="A364" s="110" t="s">
        <v>195</v>
      </c>
      <c r="B364" s="126">
        <v>23625</v>
      </c>
      <c r="C364" s="126">
        <v>23625</v>
      </c>
      <c r="D364" s="126">
        <v>23625</v>
      </c>
      <c r="E364" s="148">
        <f t="shared" si="6"/>
        <v>100</v>
      </c>
      <c r="F364" s="118"/>
    </row>
    <row r="365" spans="1:6" s="115" customFormat="1" x14ac:dyDescent="0.25">
      <c r="A365" s="107" t="s">
        <v>50</v>
      </c>
      <c r="B365" s="121">
        <v>23625</v>
      </c>
      <c r="C365" s="121">
        <v>23625</v>
      </c>
      <c r="D365" s="121">
        <v>23625</v>
      </c>
      <c r="E365" s="147">
        <f t="shared" si="6"/>
        <v>100</v>
      </c>
    </row>
    <row r="366" spans="1:6" s="115" customFormat="1" x14ac:dyDescent="0.25">
      <c r="A366" s="108" t="s">
        <v>70</v>
      </c>
      <c r="B366" s="122"/>
      <c r="C366" s="122"/>
      <c r="D366" s="122">
        <v>23625</v>
      </c>
      <c r="E366" s="150" t="str">
        <f t="shared" ref="E366:E430" si="7">IFERROR(D366/C366*100,"-")</f>
        <v>-</v>
      </c>
      <c r="F366" s="117"/>
    </row>
    <row r="367" spans="1:6" x14ac:dyDescent="0.25">
      <c r="A367" s="104" t="s">
        <v>390</v>
      </c>
      <c r="B367" s="121">
        <v>311645</v>
      </c>
      <c r="C367" s="121">
        <v>311645</v>
      </c>
      <c r="D367" s="121">
        <v>26804.79</v>
      </c>
      <c r="E367" s="147">
        <f t="shared" si="7"/>
        <v>8.601065314701021</v>
      </c>
      <c r="F367" s="117"/>
    </row>
    <row r="368" spans="1:6" x14ac:dyDescent="0.25">
      <c r="A368" s="106" t="s">
        <v>546</v>
      </c>
      <c r="B368" s="123">
        <v>220000</v>
      </c>
      <c r="C368" s="123">
        <v>220000</v>
      </c>
      <c r="D368" s="123">
        <v>0</v>
      </c>
      <c r="E368" s="149">
        <f t="shared" si="7"/>
        <v>0</v>
      </c>
      <c r="F368" s="117"/>
    </row>
    <row r="369" spans="1:6" s="115" customFormat="1" x14ac:dyDescent="0.25">
      <c r="A369" s="110" t="s">
        <v>190</v>
      </c>
      <c r="B369" s="126">
        <v>220000</v>
      </c>
      <c r="C369" s="126">
        <v>220000</v>
      </c>
      <c r="D369" s="126">
        <v>0</v>
      </c>
      <c r="E369" s="148">
        <f t="shared" si="7"/>
        <v>0</v>
      </c>
      <c r="F369" s="118"/>
    </row>
    <row r="370" spans="1:6" s="115" customFormat="1" x14ac:dyDescent="0.25">
      <c r="A370" s="107" t="s">
        <v>50</v>
      </c>
      <c r="B370" s="121">
        <v>157000</v>
      </c>
      <c r="C370" s="121">
        <v>157000</v>
      </c>
      <c r="D370" s="121">
        <v>0</v>
      </c>
      <c r="E370" s="147">
        <f t="shared" si="7"/>
        <v>0</v>
      </c>
      <c r="F370"/>
    </row>
    <row r="371" spans="1:6" s="115" customFormat="1" x14ac:dyDescent="0.25">
      <c r="A371" s="107" t="s">
        <v>115</v>
      </c>
      <c r="B371" s="121">
        <v>63000</v>
      </c>
      <c r="C371" s="121">
        <v>63000</v>
      </c>
      <c r="D371" s="121">
        <v>0</v>
      </c>
      <c r="E371" s="147">
        <f t="shared" si="7"/>
        <v>0</v>
      </c>
      <c r="F371"/>
    </row>
    <row r="372" spans="1:6" s="156" customFormat="1" x14ac:dyDescent="0.25">
      <c r="A372" s="106" t="s">
        <v>391</v>
      </c>
      <c r="B372" s="123">
        <v>78800</v>
      </c>
      <c r="C372" s="123">
        <v>78800</v>
      </c>
      <c r="D372" s="123">
        <v>21772.51</v>
      </c>
      <c r="E372" s="149">
        <f t="shared" si="7"/>
        <v>27.63008883248731</v>
      </c>
      <c r="F372"/>
    </row>
    <row r="373" spans="1:6" s="156" customFormat="1" x14ac:dyDescent="0.25">
      <c r="A373" s="110" t="s">
        <v>190</v>
      </c>
      <c r="B373" s="126">
        <v>42500</v>
      </c>
      <c r="C373" s="126">
        <v>42500</v>
      </c>
      <c r="D373" s="126">
        <v>7171.47</v>
      </c>
      <c r="E373" s="148">
        <f t="shared" si="7"/>
        <v>16.874047058823528</v>
      </c>
      <c r="F373" s="117"/>
    </row>
    <row r="374" spans="1:6" s="156" customFormat="1" x14ac:dyDescent="0.25">
      <c r="A374" s="107" t="s">
        <v>43</v>
      </c>
      <c r="B374" s="121">
        <v>37000</v>
      </c>
      <c r="C374" s="121">
        <v>37000</v>
      </c>
      <c r="D374" s="121">
        <v>5420.02</v>
      </c>
      <c r="E374" s="147">
        <f t="shared" si="7"/>
        <v>14.648702702702703</v>
      </c>
      <c r="F374" s="115"/>
    </row>
    <row r="375" spans="1:6" s="117" customFormat="1" x14ac:dyDescent="0.25">
      <c r="A375" s="108" t="s">
        <v>45</v>
      </c>
      <c r="B375" s="122"/>
      <c r="C375" s="122"/>
      <c r="D375" s="122">
        <v>4452.1099999999997</v>
      </c>
      <c r="E375" s="150" t="str">
        <f t="shared" si="7"/>
        <v>-</v>
      </c>
      <c r="F375" s="115"/>
    </row>
    <row r="376" spans="1:6" s="118" customFormat="1" x14ac:dyDescent="0.25">
      <c r="A376" s="108" t="s">
        <v>47</v>
      </c>
      <c r="B376" s="122"/>
      <c r="C376" s="122"/>
      <c r="D376" s="122">
        <v>233.32</v>
      </c>
      <c r="E376" s="150" t="str">
        <f t="shared" si="7"/>
        <v>-</v>
      </c>
      <c r="F376" s="115"/>
    </row>
    <row r="377" spans="1:6" s="115" customFormat="1" x14ac:dyDescent="0.25">
      <c r="A377" s="108" t="s">
        <v>49</v>
      </c>
      <c r="B377" s="122"/>
      <c r="C377" s="122"/>
      <c r="D377" s="122">
        <v>734.59</v>
      </c>
      <c r="E377" s="150" t="str">
        <f t="shared" si="7"/>
        <v>-</v>
      </c>
      <c r="F377"/>
    </row>
    <row r="378" spans="1:6" s="117" customFormat="1" x14ac:dyDescent="0.25">
      <c r="A378" s="107" t="s">
        <v>50</v>
      </c>
      <c r="B378" s="121">
        <v>5500</v>
      </c>
      <c r="C378" s="121">
        <v>5500</v>
      </c>
      <c r="D378" s="121">
        <v>1751.45</v>
      </c>
      <c r="E378" s="147">
        <f t="shared" si="7"/>
        <v>31.844545454545454</v>
      </c>
    </row>
    <row r="379" spans="1:6" s="117" customFormat="1" x14ac:dyDescent="0.25">
      <c r="A379" s="108" t="s">
        <v>53</v>
      </c>
      <c r="B379" s="122"/>
      <c r="C379" s="122"/>
      <c r="D379" s="122">
        <v>680.2</v>
      </c>
      <c r="E379" s="150" t="str">
        <f t="shared" si="7"/>
        <v>-</v>
      </c>
      <c r="F379"/>
    </row>
    <row r="380" spans="1:6" s="117" customFormat="1" x14ac:dyDescent="0.25">
      <c r="A380" s="108" t="s">
        <v>64</v>
      </c>
      <c r="B380" s="122"/>
      <c r="C380" s="122"/>
      <c r="D380" s="122">
        <v>838.2</v>
      </c>
      <c r="E380" s="150" t="str">
        <f t="shared" ref="E380" si="8">IFERROR(D380/C380*100,"-")</f>
        <v>-</v>
      </c>
      <c r="F380"/>
    </row>
    <row r="381" spans="1:6" s="118" customFormat="1" x14ac:dyDescent="0.25">
      <c r="A381" s="108" t="s">
        <v>78</v>
      </c>
      <c r="B381" s="122"/>
      <c r="C381" s="122"/>
      <c r="D381" s="122">
        <v>233.05</v>
      </c>
      <c r="E381" s="150" t="str">
        <f t="shared" si="7"/>
        <v>-</v>
      </c>
      <c r="F381" s="115"/>
    </row>
    <row r="382" spans="1:6" x14ac:dyDescent="0.25">
      <c r="A382" s="110" t="s">
        <v>194</v>
      </c>
      <c r="B382" s="126">
        <v>36300</v>
      </c>
      <c r="C382" s="126">
        <v>36300</v>
      </c>
      <c r="D382" s="126">
        <v>14601.04</v>
      </c>
      <c r="E382" s="148">
        <f t="shared" si="7"/>
        <v>40.223250688705235</v>
      </c>
    </row>
    <row r="383" spans="1:6" x14ac:dyDescent="0.25">
      <c r="A383" s="107" t="s">
        <v>43</v>
      </c>
      <c r="B383" s="121">
        <v>0</v>
      </c>
      <c r="C383" s="121">
        <v>0</v>
      </c>
      <c r="D383" s="121">
        <v>11041</v>
      </c>
      <c r="E383" s="147" t="str">
        <f t="shared" si="7"/>
        <v>-</v>
      </c>
    </row>
    <row r="384" spans="1:6" x14ac:dyDescent="0.25">
      <c r="A384" s="108" t="s">
        <v>45</v>
      </c>
      <c r="B384" s="122"/>
      <c r="C384" s="122"/>
      <c r="D384" s="122">
        <v>9069.85</v>
      </c>
      <c r="E384" s="150" t="str">
        <f t="shared" si="7"/>
        <v>-</v>
      </c>
      <c r="F384" s="117"/>
    </row>
    <row r="385" spans="1:6" s="117" customFormat="1" x14ac:dyDescent="0.25">
      <c r="A385" s="108" t="s">
        <v>47</v>
      </c>
      <c r="B385" s="122"/>
      <c r="C385" s="122"/>
      <c r="D385" s="122">
        <v>474.63</v>
      </c>
      <c r="E385" s="150" t="str">
        <f t="shared" si="7"/>
        <v>-</v>
      </c>
      <c r="F385" s="115"/>
    </row>
    <row r="386" spans="1:6" s="115" customFormat="1" ht="14.25" customHeight="1" x14ac:dyDescent="0.25">
      <c r="A386" s="108" t="s">
        <v>49</v>
      </c>
      <c r="B386" s="122"/>
      <c r="C386" s="122"/>
      <c r="D386" s="122">
        <v>1496.52</v>
      </c>
      <c r="E386" s="150" t="str">
        <f t="shared" si="7"/>
        <v>-</v>
      </c>
    </row>
    <row r="387" spans="1:6" s="115" customFormat="1" ht="14.25" customHeight="1" x14ac:dyDescent="0.25">
      <c r="A387" s="107" t="s">
        <v>50</v>
      </c>
      <c r="B387" s="121">
        <v>36300</v>
      </c>
      <c r="C387" s="121">
        <v>36300</v>
      </c>
      <c r="D387" s="121">
        <v>3560.04</v>
      </c>
      <c r="E387" s="147">
        <f t="shared" si="7"/>
        <v>9.8072727272727267</v>
      </c>
      <c r="F387" s="118"/>
    </row>
    <row r="388" spans="1:6" s="115" customFormat="1" ht="14.25" customHeight="1" x14ac:dyDescent="0.25">
      <c r="A388" s="143" t="s">
        <v>53</v>
      </c>
      <c r="B388" s="140"/>
      <c r="C388" s="140"/>
      <c r="D388" s="140">
        <v>1385.09</v>
      </c>
      <c r="E388" s="152" t="str">
        <f t="shared" si="7"/>
        <v>-</v>
      </c>
      <c r="F388" s="156"/>
    </row>
    <row r="389" spans="1:6" ht="14.25" customHeight="1" x14ac:dyDescent="0.25">
      <c r="A389" s="143" t="s">
        <v>64</v>
      </c>
      <c r="B389" s="140"/>
      <c r="C389" s="140"/>
      <c r="D389" s="140">
        <v>1701.8</v>
      </c>
      <c r="E389" s="152" t="str">
        <f t="shared" si="7"/>
        <v>-</v>
      </c>
      <c r="F389" s="115"/>
    </row>
    <row r="390" spans="1:6" s="117" customFormat="1" ht="14.25" customHeight="1" x14ac:dyDescent="0.25">
      <c r="A390" s="143" t="s">
        <v>78</v>
      </c>
      <c r="B390" s="140"/>
      <c r="C390" s="140"/>
      <c r="D390" s="140">
        <v>473.15</v>
      </c>
      <c r="E390" s="152" t="str">
        <f t="shared" si="7"/>
        <v>-</v>
      </c>
      <c r="F390" s="119"/>
    </row>
    <row r="391" spans="1:6" ht="14.25" customHeight="1" x14ac:dyDescent="0.25">
      <c r="A391" s="106" t="s">
        <v>549</v>
      </c>
      <c r="B391" s="123">
        <v>12845</v>
      </c>
      <c r="C391" s="123">
        <v>12845</v>
      </c>
      <c r="D391" s="123">
        <v>5032.28</v>
      </c>
      <c r="E391" s="149">
        <f t="shared" si="7"/>
        <v>39.176956014013228</v>
      </c>
      <c r="F391" s="119"/>
    </row>
    <row r="392" spans="1:6" s="115" customFormat="1" ht="14.25" customHeight="1" x14ac:dyDescent="0.25">
      <c r="A392" s="110" t="s">
        <v>190</v>
      </c>
      <c r="B392" s="126">
        <v>3900</v>
      </c>
      <c r="C392" s="126">
        <v>3900</v>
      </c>
      <c r="D392" s="126">
        <v>966.6</v>
      </c>
      <c r="E392" s="148">
        <f t="shared" si="7"/>
        <v>24.784615384615385</v>
      </c>
    </row>
    <row r="393" spans="1:6" ht="14.25" customHeight="1" x14ac:dyDescent="0.25">
      <c r="A393" s="107" t="s">
        <v>43</v>
      </c>
      <c r="B393" s="121">
        <v>2130</v>
      </c>
      <c r="C393" s="121">
        <v>2130</v>
      </c>
      <c r="D393" s="121">
        <v>906.75</v>
      </c>
      <c r="E393" s="147">
        <f t="shared" si="7"/>
        <v>42.570422535211264</v>
      </c>
      <c r="F393" s="115"/>
    </row>
    <row r="394" spans="1:6" ht="14.25" customHeight="1" x14ac:dyDescent="0.25">
      <c r="A394" s="108" t="s">
        <v>45</v>
      </c>
      <c r="B394" s="122"/>
      <c r="C394" s="122"/>
      <c r="D394" s="122">
        <v>751.88</v>
      </c>
      <c r="E394" s="150" t="str">
        <f t="shared" si="7"/>
        <v>-</v>
      </c>
      <c r="F394" s="115"/>
    </row>
    <row r="395" spans="1:6" s="117" customFormat="1" ht="14.25" customHeight="1" x14ac:dyDescent="0.25">
      <c r="A395" s="108" t="s">
        <v>47</v>
      </c>
      <c r="B395" s="122"/>
      <c r="C395" s="122"/>
      <c r="D395" s="122">
        <v>30.83</v>
      </c>
      <c r="E395" s="150" t="str">
        <f t="shared" si="7"/>
        <v>-</v>
      </c>
      <c r="F395" s="115"/>
    </row>
    <row r="396" spans="1:6" s="115" customFormat="1" x14ac:dyDescent="0.25">
      <c r="A396" s="108" t="s">
        <v>49</v>
      </c>
      <c r="B396" s="122"/>
      <c r="C396" s="122"/>
      <c r="D396" s="122">
        <v>124.04</v>
      </c>
      <c r="E396" s="150" t="str">
        <f t="shared" si="7"/>
        <v>-</v>
      </c>
    </row>
    <row r="397" spans="1:6" s="115" customFormat="1" x14ac:dyDescent="0.25">
      <c r="A397" s="107" t="s">
        <v>50</v>
      </c>
      <c r="B397" s="121">
        <v>1770</v>
      </c>
      <c r="C397" s="121">
        <v>1770</v>
      </c>
      <c r="D397" s="121">
        <v>59.85</v>
      </c>
      <c r="E397" s="147">
        <f t="shared" si="7"/>
        <v>3.3813559322033901</v>
      </c>
    </row>
    <row r="398" spans="1:6" s="118" customFormat="1" x14ac:dyDescent="0.25">
      <c r="A398" s="108" t="s">
        <v>53</v>
      </c>
      <c r="B398" s="122"/>
      <c r="C398" s="122"/>
      <c r="D398" s="122">
        <v>59.85</v>
      </c>
      <c r="E398" s="150" t="str">
        <f t="shared" si="7"/>
        <v>-</v>
      </c>
      <c r="F398" s="115"/>
    </row>
    <row r="399" spans="1:6" s="156" customFormat="1" x14ac:dyDescent="0.25">
      <c r="A399" s="110" t="s">
        <v>194</v>
      </c>
      <c r="B399" s="126">
        <v>8945</v>
      </c>
      <c r="C399" s="126">
        <v>8945</v>
      </c>
      <c r="D399" s="126">
        <v>4065.68</v>
      </c>
      <c r="E399" s="148">
        <f t="shared" si="7"/>
        <v>45.451984348798206</v>
      </c>
      <c r="F399" s="115"/>
    </row>
    <row r="400" spans="1:6" s="115" customFormat="1" x14ac:dyDescent="0.25">
      <c r="A400" s="107" t="s">
        <v>43</v>
      </c>
      <c r="B400" s="121">
        <v>8290</v>
      </c>
      <c r="C400" s="121">
        <v>8290</v>
      </c>
      <c r="D400" s="121">
        <v>3822.17</v>
      </c>
      <c r="E400" s="147">
        <f t="shared" si="7"/>
        <v>46.105790108564534</v>
      </c>
      <c r="F400" s="118"/>
    </row>
    <row r="401" spans="1:6" s="119" customFormat="1" x14ac:dyDescent="0.25">
      <c r="A401" s="108" t="s">
        <v>45</v>
      </c>
      <c r="B401" s="122"/>
      <c r="C401" s="122"/>
      <c r="D401" s="122">
        <v>3173.36</v>
      </c>
      <c r="E401" s="150" t="str">
        <f t="shared" si="7"/>
        <v>-</v>
      </c>
      <c r="F401"/>
    </row>
    <row r="402" spans="1:6" s="119" customFormat="1" x14ac:dyDescent="0.25">
      <c r="A402" s="108" t="s">
        <v>47</v>
      </c>
      <c r="B402" s="122"/>
      <c r="C402" s="122"/>
      <c r="D402" s="122">
        <v>125.19</v>
      </c>
      <c r="E402" s="150" t="str">
        <f t="shared" si="7"/>
        <v>-</v>
      </c>
      <c r="F402" s="118"/>
    </row>
    <row r="403" spans="1:6" s="115" customFormat="1" x14ac:dyDescent="0.25">
      <c r="A403" s="108" t="s">
        <v>49</v>
      </c>
      <c r="B403" s="122"/>
      <c r="C403" s="122"/>
      <c r="D403" s="122">
        <v>523.62</v>
      </c>
      <c r="E403" s="150" t="str">
        <f t="shared" si="7"/>
        <v>-</v>
      </c>
      <c r="F403" s="118"/>
    </row>
    <row r="404" spans="1:6" s="115" customFormat="1" x14ac:dyDescent="0.25">
      <c r="A404" s="107" t="s">
        <v>50</v>
      </c>
      <c r="B404" s="121">
        <v>655</v>
      </c>
      <c r="C404" s="121">
        <v>655</v>
      </c>
      <c r="D404" s="121">
        <v>243.51</v>
      </c>
      <c r="E404" s="147">
        <f t="shared" si="7"/>
        <v>37.177099236641219</v>
      </c>
      <c r="F404"/>
    </row>
    <row r="405" spans="1:6" s="115" customFormat="1" x14ac:dyDescent="0.25">
      <c r="A405" s="108" t="s">
        <v>53</v>
      </c>
      <c r="B405" s="122"/>
      <c r="C405" s="122"/>
      <c r="D405" s="122">
        <v>243.51</v>
      </c>
      <c r="E405" s="150" t="str">
        <f t="shared" si="7"/>
        <v>-</v>
      </c>
    </row>
    <row r="406" spans="1:6" s="115" customFormat="1" ht="14.25" customHeight="1" x14ac:dyDescent="0.25">
      <c r="A406" s="108"/>
      <c r="B406" s="122"/>
      <c r="C406" s="122"/>
      <c r="D406" s="122"/>
      <c r="E406" s="150" t="str">
        <f t="shared" si="7"/>
        <v>-</v>
      </c>
    </row>
    <row r="407" spans="1:6" s="115" customFormat="1" ht="14.25" customHeight="1" x14ac:dyDescent="0.25">
      <c r="A407" s="109" t="s">
        <v>181</v>
      </c>
      <c r="B407" s="124">
        <v>138385841</v>
      </c>
      <c r="C407" s="124">
        <v>138385841</v>
      </c>
      <c r="D407" s="124">
        <v>68635493.650000006</v>
      </c>
      <c r="E407" s="146">
        <f t="shared" si="7"/>
        <v>49.597193725910152</v>
      </c>
    </row>
    <row r="408" spans="1:6" s="115" customFormat="1" ht="14.25" customHeight="1" x14ac:dyDescent="0.25">
      <c r="A408" s="104" t="s">
        <v>185</v>
      </c>
      <c r="B408" s="121">
        <v>14059415</v>
      </c>
      <c r="C408" s="121">
        <v>14049415</v>
      </c>
      <c r="D408" s="121">
        <v>7593241.0999999996</v>
      </c>
      <c r="E408" s="147">
        <f t="shared" si="7"/>
        <v>54.04667098238609</v>
      </c>
    </row>
    <row r="409" spans="1:6" s="115" customFormat="1" ht="14.25" customHeight="1" x14ac:dyDescent="0.25">
      <c r="A409" s="110" t="s">
        <v>190</v>
      </c>
      <c r="B409" s="126">
        <v>5192110</v>
      </c>
      <c r="C409" s="126">
        <v>5182110</v>
      </c>
      <c r="D409" s="126">
        <v>2843311.43</v>
      </c>
      <c r="E409" s="148">
        <f t="shared" si="7"/>
        <v>54.867832408034566</v>
      </c>
    </row>
    <row r="410" spans="1:6" s="115" customFormat="1" ht="14.25" customHeight="1" x14ac:dyDescent="0.25">
      <c r="A410" s="110" t="s">
        <v>194</v>
      </c>
      <c r="B410" s="126">
        <v>5000</v>
      </c>
      <c r="C410" s="126">
        <v>5000</v>
      </c>
      <c r="D410" s="126">
        <v>0</v>
      </c>
      <c r="E410" s="148">
        <f t="shared" si="7"/>
        <v>0</v>
      </c>
      <c r="F410" s="117"/>
    </row>
    <row r="411" spans="1:6" s="118" customFormat="1" ht="14.25" customHeight="1" x14ac:dyDescent="0.25">
      <c r="A411" s="110" t="s">
        <v>195</v>
      </c>
      <c r="B411" s="126">
        <v>8862305</v>
      </c>
      <c r="C411" s="126">
        <v>8862305</v>
      </c>
      <c r="D411" s="126">
        <v>4749929.67</v>
      </c>
      <c r="E411" s="148">
        <f t="shared" si="7"/>
        <v>53.597000667433583</v>
      </c>
      <c r="F411" s="115"/>
    </row>
    <row r="412" spans="1:6" ht="14.25" customHeight="1" x14ac:dyDescent="0.25">
      <c r="A412" s="110"/>
      <c r="B412" s="126"/>
      <c r="C412" s="126"/>
      <c r="D412" s="126"/>
      <c r="E412" s="148" t="str">
        <f t="shared" si="7"/>
        <v>-</v>
      </c>
      <c r="F412" s="117"/>
    </row>
    <row r="413" spans="1:6" s="118" customFormat="1" x14ac:dyDescent="0.25">
      <c r="A413" s="104" t="s">
        <v>359</v>
      </c>
      <c r="B413" s="121">
        <v>34040</v>
      </c>
      <c r="C413" s="121">
        <v>34040</v>
      </c>
      <c r="D413" s="121">
        <v>13802.06</v>
      </c>
      <c r="E413" s="147">
        <f t="shared" si="7"/>
        <v>40.546592244418328</v>
      </c>
      <c r="F413" s="117"/>
    </row>
    <row r="414" spans="1:6" s="118" customFormat="1" x14ac:dyDescent="0.25">
      <c r="A414" s="106" t="s">
        <v>360</v>
      </c>
      <c r="B414" s="123">
        <v>34040</v>
      </c>
      <c r="C414" s="123">
        <v>34040</v>
      </c>
      <c r="D414" s="123">
        <v>13802.06</v>
      </c>
      <c r="E414" s="149">
        <f t="shared" si="7"/>
        <v>40.546592244418328</v>
      </c>
      <c r="F414"/>
    </row>
    <row r="415" spans="1:6" x14ac:dyDescent="0.25">
      <c r="A415" s="110" t="s">
        <v>190</v>
      </c>
      <c r="B415" s="126">
        <v>34040</v>
      </c>
      <c r="C415" s="126">
        <v>34040</v>
      </c>
      <c r="D415" s="126">
        <v>13802.06</v>
      </c>
      <c r="E415" s="148">
        <f t="shared" si="7"/>
        <v>40.546592244418328</v>
      </c>
      <c r="F415" s="118"/>
    </row>
    <row r="416" spans="1:6" s="115" customFormat="1" x14ac:dyDescent="0.25">
      <c r="A416" s="107" t="s">
        <v>43</v>
      </c>
      <c r="B416" s="121">
        <v>15930</v>
      </c>
      <c r="C416" s="121">
        <v>15930</v>
      </c>
      <c r="D416" s="121">
        <v>11423.19</v>
      </c>
      <c r="E416" s="147">
        <f t="shared" si="7"/>
        <v>71.70866290018833</v>
      </c>
      <c r="F416"/>
    </row>
    <row r="417" spans="1:6" s="115" customFormat="1" x14ac:dyDescent="0.25">
      <c r="A417" s="108" t="s">
        <v>47</v>
      </c>
      <c r="B417" s="122"/>
      <c r="C417" s="122"/>
      <c r="D417" s="122">
        <v>11423.19</v>
      </c>
      <c r="E417" s="150" t="str">
        <f t="shared" si="7"/>
        <v>-</v>
      </c>
      <c r="F417"/>
    </row>
    <row r="418" spans="1:6" s="115" customFormat="1" x14ac:dyDescent="0.25">
      <c r="A418" s="107" t="s">
        <v>50</v>
      </c>
      <c r="B418" s="121">
        <v>18110</v>
      </c>
      <c r="C418" s="121">
        <v>18110</v>
      </c>
      <c r="D418" s="121">
        <v>2378.87</v>
      </c>
      <c r="E418" s="147">
        <f t="shared" si="7"/>
        <v>13.135670900055219</v>
      </c>
      <c r="F418"/>
    </row>
    <row r="419" spans="1:6" s="115" customFormat="1" x14ac:dyDescent="0.25">
      <c r="A419" s="108" t="s">
        <v>52</v>
      </c>
      <c r="B419" s="122"/>
      <c r="C419" s="122"/>
      <c r="D419" s="122">
        <v>1353.84</v>
      </c>
      <c r="E419" s="150" t="str">
        <f t="shared" si="7"/>
        <v>-</v>
      </c>
      <c r="F419"/>
    </row>
    <row r="420" spans="1:6" s="115" customFormat="1" x14ac:dyDescent="0.25">
      <c r="A420" s="108" t="s">
        <v>54</v>
      </c>
      <c r="B420" s="122"/>
      <c r="C420" s="122"/>
      <c r="D420" s="122">
        <v>270</v>
      </c>
      <c r="E420" s="150" t="str">
        <f t="shared" si="7"/>
        <v>-</v>
      </c>
      <c r="F420"/>
    </row>
    <row r="421" spans="1:6" s="117" customFormat="1" x14ac:dyDescent="0.25">
      <c r="A421" s="108" t="s">
        <v>57</v>
      </c>
      <c r="B421" s="122"/>
      <c r="C421" s="122"/>
      <c r="D421" s="122">
        <v>683.93</v>
      </c>
      <c r="E421" s="150" t="str">
        <f t="shared" si="7"/>
        <v>-</v>
      </c>
      <c r="F421" s="115"/>
    </row>
    <row r="422" spans="1:6" s="115" customFormat="1" x14ac:dyDescent="0.25">
      <c r="A422" s="108" t="s">
        <v>78</v>
      </c>
      <c r="B422" s="122"/>
      <c r="C422" s="122"/>
      <c r="D422" s="122">
        <v>71.099999999999994</v>
      </c>
      <c r="E422" s="150" t="str">
        <f t="shared" si="7"/>
        <v>-</v>
      </c>
    </row>
    <row r="423" spans="1:6" s="117" customFormat="1" x14ac:dyDescent="0.25">
      <c r="A423" s="104" t="s">
        <v>390</v>
      </c>
      <c r="B423" s="121">
        <v>25500</v>
      </c>
      <c r="C423" s="121">
        <v>25500</v>
      </c>
      <c r="D423" s="121">
        <v>2855.63</v>
      </c>
      <c r="E423" s="147">
        <f t="shared" si="7"/>
        <v>11.198549019607844</v>
      </c>
      <c r="F423" s="118"/>
    </row>
    <row r="424" spans="1:6" s="117" customFormat="1" x14ac:dyDescent="0.25">
      <c r="A424" s="106" t="s">
        <v>392</v>
      </c>
      <c r="B424" s="123">
        <v>11400</v>
      </c>
      <c r="C424" s="123">
        <v>11400</v>
      </c>
      <c r="D424" s="123">
        <v>2855.63</v>
      </c>
      <c r="E424" s="149">
        <f t="shared" si="7"/>
        <v>25.049385964912279</v>
      </c>
      <c r="F424" s="115"/>
    </row>
    <row r="425" spans="1:6" x14ac:dyDescent="0.25">
      <c r="A425" s="110" t="s">
        <v>190</v>
      </c>
      <c r="B425" s="126">
        <v>11400</v>
      </c>
      <c r="C425" s="126">
        <v>11400</v>
      </c>
      <c r="D425" s="126">
        <v>2855.63</v>
      </c>
      <c r="E425" s="148">
        <f t="shared" si="7"/>
        <v>25.049385964912279</v>
      </c>
      <c r="F425" s="115"/>
    </row>
    <row r="426" spans="1:6" s="118" customFormat="1" x14ac:dyDescent="0.25">
      <c r="A426" s="107" t="s">
        <v>43</v>
      </c>
      <c r="B426" s="121">
        <v>6120</v>
      </c>
      <c r="C426" s="121">
        <v>6120</v>
      </c>
      <c r="D426" s="121">
        <v>0</v>
      </c>
      <c r="E426" s="147">
        <f t="shared" si="7"/>
        <v>0</v>
      </c>
      <c r="F426" s="115"/>
    </row>
    <row r="427" spans="1:6" x14ac:dyDescent="0.25">
      <c r="A427" s="107" t="s">
        <v>50</v>
      </c>
      <c r="B427" s="121">
        <v>5280</v>
      </c>
      <c r="C427" s="121">
        <v>5280</v>
      </c>
      <c r="D427" s="121">
        <v>2855.63</v>
      </c>
      <c r="E427" s="147">
        <f t="shared" si="7"/>
        <v>54.083901515151524</v>
      </c>
      <c r="F427" s="115"/>
    </row>
    <row r="428" spans="1:6" x14ac:dyDescent="0.25">
      <c r="A428" s="108" t="s">
        <v>52</v>
      </c>
      <c r="B428" s="122"/>
      <c r="C428" s="122"/>
      <c r="D428" s="122">
        <v>355.63</v>
      </c>
      <c r="E428" s="150" t="str">
        <f t="shared" si="7"/>
        <v>-</v>
      </c>
      <c r="F428" s="118"/>
    </row>
    <row r="429" spans="1:6" x14ac:dyDescent="0.25">
      <c r="A429" s="108" t="s">
        <v>79</v>
      </c>
      <c r="B429" s="122"/>
      <c r="C429" s="122"/>
      <c r="D429" s="122">
        <v>2500</v>
      </c>
      <c r="E429" s="150" t="str">
        <f t="shared" si="7"/>
        <v>-</v>
      </c>
      <c r="F429" s="115"/>
    </row>
    <row r="430" spans="1:6" x14ac:dyDescent="0.25">
      <c r="A430" s="106" t="s">
        <v>393</v>
      </c>
      <c r="B430" s="123">
        <v>8000</v>
      </c>
      <c r="C430" s="123">
        <v>8000</v>
      </c>
      <c r="D430" s="123">
        <v>0</v>
      </c>
      <c r="E430" s="149">
        <f t="shared" si="7"/>
        <v>0</v>
      </c>
      <c r="F430" s="115"/>
    </row>
    <row r="431" spans="1:6" x14ac:dyDescent="0.25">
      <c r="A431" s="110" t="s">
        <v>190</v>
      </c>
      <c r="B431" s="126">
        <v>2000</v>
      </c>
      <c r="C431" s="126">
        <v>2000</v>
      </c>
      <c r="D431" s="126">
        <v>0</v>
      </c>
      <c r="E431" s="148">
        <f t="shared" ref="E431:E490" si="9">IFERROR(D431/C431*100,"-")</f>
        <v>0</v>
      </c>
    </row>
    <row r="432" spans="1:6" s="115" customFormat="1" x14ac:dyDescent="0.25">
      <c r="A432" s="107" t="s">
        <v>50</v>
      </c>
      <c r="B432" s="121">
        <v>2000</v>
      </c>
      <c r="C432" s="121">
        <v>2000</v>
      </c>
      <c r="D432" s="121">
        <v>0</v>
      </c>
      <c r="E432" s="147">
        <f t="shared" si="9"/>
        <v>0</v>
      </c>
      <c r="F432"/>
    </row>
    <row r="433" spans="1:6" s="115" customFormat="1" x14ac:dyDescent="0.25">
      <c r="A433" s="110" t="s">
        <v>194</v>
      </c>
      <c r="B433" s="126">
        <v>5000</v>
      </c>
      <c r="C433" s="126">
        <v>5000</v>
      </c>
      <c r="D433" s="126">
        <v>0</v>
      </c>
      <c r="E433" s="148">
        <f t="shared" si="9"/>
        <v>0</v>
      </c>
      <c r="F433" s="116"/>
    </row>
    <row r="434" spans="1:6" s="118" customFormat="1" x14ac:dyDescent="0.25">
      <c r="A434" s="107" t="s">
        <v>50</v>
      </c>
      <c r="B434" s="121">
        <v>5000</v>
      </c>
      <c r="C434" s="121">
        <v>5000</v>
      </c>
      <c r="D434" s="121">
        <v>0</v>
      </c>
      <c r="E434" s="147">
        <f t="shared" si="9"/>
        <v>0</v>
      </c>
      <c r="F434"/>
    </row>
    <row r="435" spans="1:6" s="115" customFormat="1" x14ac:dyDescent="0.25">
      <c r="A435" s="110" t="s">
        <v>195</v>
      </c>
      <c r="B435" s="126">
        <v>1000</v>
      </c>
      <c r="C435" s="126">
        <v>1000</v>
      </c>
      <c r="D435" s="126">
        <v>0</v>
      </c>
      <c r="E435" s="148">
        <f t="shared" si="9"/>
        <v>0</v>
      </c>
    </row>
    <row r="436" spans="1:6" s="115" customFormat="1" x14ac:dyDescent="0.25">
      <c r="A436" s="107" t="s">
        <v>50</v>
      </c>
      <c r="B436" s="121">
        <v>1000</v>
      </c>
      <c r="C436" s="121">
        <v>1000</v>
      </c>
      <c r="D436" s="121">
        <v>0</v>
      </c>
      <c r="E436" s="147">
        <f t="shared" si="9"/>
        <v>0</v>
      </c>
      <c r="F436" s="116"/>
    </row>
    <row r="437" spans="1:6" s="115" customFormat="1" x14ac:dyDescent="0.25">
      <c r="A437" s="106" t="s">
        <v>550</v>
      </c>
      <c r="B437" s="123">
        <v>6100</v>
      </c>
      <c r="C437" s="123">
        <v>6100</v>
      </c>
      <c r="D437" s="123">
        <v>0</v>
      </c>
      <c r="E437" s="149">
        <f t="shared" si="9"/>
        <v>0</v>
      </c>
      <c r="F437"/>
    </row>
    <row r="438" spans="1:6" s="115" customFormat="1" x14ac:dyDescent="0.25">
      <c r="A438" s="110" t="s">
        <v>190</v>
      </c>
      <c r="B438" s="126">
        <v>6100</v>
      </c>
      <c r="C438" s="126">
        <v>6100</v>
      </c>
      <c r="D438" s="126">
        <v>0</v>
      </c>
      <c r="E438" s="148">
        <f t="shared" si="9"/>
        <v>0</v>
      </c>
      <c r="F438"/>
    </row>
    <row r="439" spans="1:6" s="118" customFormat="1" x14ac:dyDescent="0.25">
      <c r="A439" s="107" t="s">
        <v>43</v>
      </c>
      <c r="B439" s="121">
        <v>2900</v>
      </c>
      <c r="C439" s="121">
        <v>2900</v>
      </c>
      <c r="D439" s="121">
        <v>0</v>
      </c>
      <c r="E439" s="147">
        <f t="shared" si="9"/>
        <v>0</v>
      </c>
      <c r="F439"/>
    </row>
    <row r="440" spans="1:6" s="115" customFormat="1" x14ac:dyDescent="0.25">
      <c r="A440" s="107" t="s">
        <v>50</v>
      </c>
      <c r="B440" s="121">
        <v>3200</v>
      </c>
      <c r="C440" s="121">
        <v>3200</v>
      </c>
      <c r="D440" s="121">
        <v>0</v>
      </c>
      <c r="E440" s="147">
        <f t="shared" si="9"/>
        <v>0</v>
      </c>
    </row>
    <row r="441" spans="1:6" s="115" customFormat="1" x14ac:dyDescent="0.25">
      <c r="A441" s="104" t="s">
        <v>394</v>
      </c>
      <c r="B441" s="121">
        <v>4792305</v>
      </c>
      <c r="C441" s="121">
        <v>4755305</v>
      </c>
      <c r="D441" s="121">
        <v>2463785.27</v>
      </c>
      <c r="E441" s="147">
        <f t="shared" si="9"/>
        <v>51.811298539210412</v>
      </c>
    </row>
    <row r="442" spans="1:6" x14ac:dyDescent="0.25">
      <c r="A442" s="106" t="s">
        <v>395</v>
      </c>
      <c r="B442" s="123">
        <v>350500</v>
      </c>
      <c r="C442" s="123">
        <v>333500</v>
      </c>
      <c r="D442" s="123">
        <v>119840</v>
      </c>
      <c r="E442" s="149">
        <f t="shared" si="9"/>
        <v>35.934032983508246</v>
      </c>
      <c r="F442" s="115"/>
    </row>
    <row r="443" spans="1:6" x14ac:dyDescent="0.25">
      <c r="A443" s="110" t="s">
        <v>190</v>
      </c>
      <c r="B443" s="126">
        <v>350500</v>
      </c>
      <c r="C443" s="126">
        <v>333500</v>
      </c>
      <c r="D443" s="126">
        <v>119840</v>
      </c>
      <c r="E443" s="148">
        <f t="shared" si="9"/>
        <v>35.934032983508246</v>
      </c>
      <c r="F443" s="115"/>
    </row>
    <row r="444" spans="1:6" s="156" customFormat="1" x14ac:dyDescent="0.25">
      <c r="A444" s="107" t="s">
        <v>100</v>
      </c>
      <c r="B444" s="121">
        <v>350500</v>
      </c>
      <c r="C444" s="121">
        <v>333500</v>
      </c>
      <c r="D444" s="121">
        <v>119840</v>
      </c>
      <c r="E444" s="147">
        <f t="shared" si="9"/>
        <v>35.934032983508246</v>
      </c>
      <c r="F444" s="115"/>
    </row>
    <row r="445" spans="1:6" s="116" customFormat="1" x14ac:dyDescent="0.25">
      <c r="A445" s="108" t="s">
        <v>102</v>
      </c>
      <c r="B445" s="122"/>
      <c r="C445" s="122"/>
      <c r="D445" s="122">
        <v>119840</v>
      </c>
      <c r="E445" s="150" t="str">
        <f t="shared" si="9"/>
        <v>-</v>
      </c>
      <c r="F445"/>
    </row>
    <row r="446" spans="1:6" x14ac:dyDescent="0.25">
      <c r="A446" s="106" t="s">
        <v>396</v>
      </c>
      <c r="B446" s="123">
        <v>1000</v>
      </c>
      <c r="C446" s="123">
        <v>1000</v>
      </c>
      <c r="D446" s="123">
        <v>0</v>
      </c>
      <c r="E446" s="149">
        <f t="shared" si="9"/>
        <v>0</v>
      </c>
      <c r="F446" s="115"/>
    </row>
    <row r="447" spans="1:6" s="156" customFormat="1" ht="13.5" customHeight="1" x14ac:dyDescent="0.25">
      <c r="A447" s="110" t="s">
        <v>190</v>
      </c>
      <c r="B447" s="126">
        <v>1000</v>
      </c>
      <c r="C447" s="126">
        <v>1000</v>
      </c>
      <c r="D447" s="126">
        <v>0</v>
      </c>
      <c r="E447" s="148">
        <f t="shared" si="9"/>
        <v>0</v>
      </c>
      <c r="F447" s="115"/>
    </row>
    <row r="448" spans="1:6" s="115" customFormat="1" ht="13.5" customHeight="1" x14ac:dyDescent="0.25">
      <c r="A448" s="107" t="s">
        <v>100</v>
      </c>
      <c r="B448" s="121">
        <v>1000</v>
      </c>
      <c r="C448" s="121">
        <v>1000</v>
      </c>
      <c r="D448" s="121">
        <v>0</v>
      </c>
      <c r="E448" s="147">
        <f t="shared" si="9"/>
        <v>0</v>
      </c>
      <c r="F448"/>
    </row>
    <row r="449" spans="1:6" s="116" customFormat="1" ht="13.5" customHeight="1" x14ac:dyDescent="0.25">
      <c r="A449" s="106" t="s">
        <v>397</v>
      </c>
      <c r="B449" s="123">
        <v>4440805</v>
      </c>
      <c r="C449" s="123">
        <v>4420805</v>
      </c>
      <c r="D449" s="123">
        <v>2343945.27</v>
      </c>
      <c r="E449" s="149">
        <f t="shared" si="9"/>
        <v>53.020779473421698</v>
      </c>
      <c r="F449"/>
    </row>
    <row r="450" spans="1:6" s="156" customFormat="1" ht="13.5" customHeight="1" x14ac:dyDescent="0.25">
      <c r="A450" s="110" t="s">
        <v>190</v>
      </c>
      <c r="B450" s="126">
        <v>440805</v>
      </c>
      <c r="C450" s="126">
        <v>420805</v>
      </c>
      <c r="D450" s="126">
        <v>108973.57</v>
      </c>
      <c r="E450" s="148">
        <f t="shared" si="9"/>
        <v>25.896453226553867</v>
      </c>
      <c r="F450" s="115"/>
    </row>
    <row r="451" spans="1:6" ht="13.5" customHeight="1" x14ac:dyDescent="0.25">
      <c r="A451" s="107" t="s">
        <v>100</v>
      </c>
      <c r="B451" s="121">
        <v>440805</v>
      </c>
      <c r="C451" s="121">
        <v>420805</v>
      </c>
      <c r="D451" s="121">
        <v>108973.57</v>
      </c>
      <c r="E451" s="147">
        <f t="shared" si="9"/>
        <v>25.896453226553867</v>
      </c>
    </row>
    <row r="452" spans="1:6" ht="13.5" customHeight="1" x14ac:dyDescent="0.25">
      <c r="A452" s="108" t="s">
        <v>103</v>
      </c>
      <c r="B452" s="122"/>
      <c r="C452" s="122"/>
      <c r="D452" s="122">
        <v>108973.57</v>
      </c>
      <c r="E452" s="150" t="str">
        <f t="shared" si="9"/>
        <v>-</v>
      </c>
    </row>
    <row r="453" spans="1:6" ht="13.5" customHeight="1" x14ac:dyDescent="0.25">
      <c r="A453" s="110" t="s">
        <v>195</v>
      </c>
      <c r="B453" s="126">
        <v>4000000</v>
      </c>
      <c r="C453" s="126">
        <v>4000000</v>
      </c>
      <c r="D453" s="126">
        <v>2234971.7000000002</v>
      </c>
      <c r="E453" s="148">
        <f t="shared" si="9"/>
        <v>55.874292500000003</v>
      </c>
      <c r="F453" s="115"/>
    </row>
    <row r="454" spans="1:6" s="115" customFormat="1" ht="13.5" customHeight="1" x14ac:dyDescent="0.25">
      <c r="A454" s="107" t="s">
        <v>100</v>
      </c>
      <c r="B454" s="121">
        <v>4000000</v>
      </c>
      <c r="C454" s="121">
        <v>4000000</v>
      </c>
      <c r="D454" s="121">
        <v>2234971.7000000002</v>
      </c>
      <c r="E454" s="147">
        <f t="shared" si="9"/>
        <v>55.874292500000003</v>
      </c>
    </row>
    <row r="455" spans="1:6" s="115" customFormat="1" x14ac:dyDescent="0.25">
      <c r="A455" s="108" t="s">
        <v>103</v>
      </c>
      <c r="B455" s="122"/>
      <c r="C455" s="122"/>
      <c r="D455" s="122">
        <v>2234971.7000000002</v>
      </c>
      <c r="E455" s="150" t="str">
        <f t="shared" si="9"/>
        <v>-</v>
      </c>
      <c r="F455"/>
    </row>
    <row r="456" spans="1:6" s="115" customFormat="1" x14ac:dyDescent="0.25">
      <c r="A456" s="104" t="s">
        <v>398</v>
      </c>
      <c r="B456" s="121">
        <v>519515</v>
      </c>
      <c r="C456" s="121">
        <v>537715</v>
      </c>
      <c r="D456" s="121">
        <v>282304.96000000002</v>
      </c>
      <c r="E456" s="147">
        <f t="shared" si="9"/>
        <v>52.500852682182938</v>
      </c>
      <c r="F456" s="118"/>
    </row>
    <row r="457" spans="1:6" s="115" customFormat="1" x14ac:dyDescent="0.25">
      <c r="A457" s="106" t="s">
        <v>399</v>
      </c>
      <c r="B457" s="123">
        <v>10000</v>
      </c>
      <c r="C457" s="123">
        <v>10000</v>
      </c>
      <c r="D457" s="123">
        <v>7000</v>
      </c>
      <c r="E457" s="149">
        <f t="shared" si="9"/>
        <v>70</v>
      </c>
    </row>
    <row r="458" spans="1:6" s="115" customFormat="1" x14ac:dyDescent="0.25">
      <c r="A458" s="110" t="s">
        <v>190</v>
      </c>
      <c r="B458" s="126">
        <v>10000</v>
      </c>
      <c r="C458" s="126">
        <v>10000</v>
      </c>
      <c r="D458" s="126">
        <v>7000</v>
      </c>
      <c r="E458" s="148">
        <f t="shared" si="9"/>
        <v>70</v>
      </c>
      <c r="F458" s="117"/>
    </row>
    <row r="459" spans="1:6" x14ac:dyDescent="0.25">
      <c r="A459" s="107" t="s">
        <v>104</v>
      </c>
      <c r="B459" s="121">
        <v>10000</v>
      </c>
      <c r="C459" s="121">
        <v>10000</v>
      </c>
      <c r="D459" s="121">
        <v>7000</v>
      </c>
      <c r="E459" s="147">
        <f t="shared" si="9"/>
        <v>70</v>
      </c>
      <c r="F459" s="115"/>
    </row>
    <row r="460" spans="1:6" s="156" customFormat="1" ht="13.5" customHeight="1" x14ac:dyDescent="0.25">
      <c r="A460" s="108" t="s">
        <v>106</v>
      </c>
      <c r="B460" s="122"/>
      <c r="C460" s="122"/>
      <c r="D460" s="122">
        <v>7000</v>
      </c>
      <c r="E460" s="150" t="str">
        <f t="shared" si="9"/>
        <v>-</v>
      </c>
      <c r="F460" s="117"/>
    </row>
    <row r="461" spans="1:6" s="115" customFormat="1" ht="13.5" customHeight="1" x14ac:dyDescent="0.25">
      <c r="A461" s="106" t="s">
        <v>400</v>
      </c>
      <c r="B461" s="123">
        <v>30000</v>
      </c>
      <c r="C461" s="123">
        <v>57000</v>
      </c>
      <c r="D461" s="123">
        <v>57000</v>
      </c>
      <c r="E461" s="149">
        <f t="shared" si="9"/>
        <v>100</v>
      </c>
    </row>
    <row r="462" spans="1:6" s="115" customFormat="1" ht="13.5" customHeight="1" x14ac:dyDescent="0.25">
      <c r="A462" s="110" t="s">
        <v>190</v>
      </c>
      <c r="B462" s="126">
        <v>30000</v>
      </c>
      <c r="C462" s="126">
        <v>57000</v>
      </c>
      <c r="D462" s="126">
        <v>57000</v>
      </c>
      <c r="E462" s="148">
        <f t="shared" si="9"/>
        <v>100</v>
      </c>
      <c r="F462" s="117"/>
    </row>
    <row r="463" spans="1:6" ht="13.5" customHeight="1" x14ac:dyDescent="0.25">
      <c r="A463" s="107" t="s">
        <v>94</v>
      </c>
      <c r="B463" s="121">
        <v>30000</v>
      </c>
      <c r="C463" s="121">
        <v>57000</v>
      </c>
      <c r="D463" s="121">
        <v>57000</v>
      </c>
      <c r="E463" s="147">
        <f t="shared" si="9"/>
        <v>100</v>
      </c>
      <c r="F463" s="115"/>
    </row>
    <row r="464" spans="1:6" ht="13.5" customHeight="1" x14ac:dyDescent="0.25">
      <c r="A464" s="108" t="s">
        <v>99</v>
      </c>
      <c r="B464" s="122"/>
      <c r="C464" s="122"/>
      <c r="D464" s="122">
        <v>49000</v>
      </c>
      <c r="E464" s="150" t="str">
        <f t="shared" si="9"/>
        <v>-</v>
      </c>
      <c r="F464" s="115"/>
    </row>
    <row r="465" spans="1:6" s="115" customFormat="1" x14ac:dyDescent="0.25">
      <c r="A465" s="108" t="s">
        <v>276</v>
      </c>
      <c r="B465" s="122"/>
      <c r="C465" s="122"/>
      <c r="D465" s="122">
        <v>8000</v>
      </c>
      <c r="E465" s="150" t="str">
        <f t="shared" si="9"/>
        <v>-</v>
      </c>
      <c r="F465" s="117"/>
    </row>
    <row r="466" spans="1:6" x14ac:dyDescent="0.25">
      <c r="A466" s="106" t="s">
        <v>401</v>
      </c>
      <c r="B466" s="123">
        <v>25000</v>
      </c>
      <c r="C466" s="123">
        <v>25000</v>
      </c>
      <c r="D466" s="123">
        <v>24850</v>
      </c>
      <c r="E466" s="149">
        <f t="shared" si="9"/>
        <v>99.4</v>
      </c>
      <c r="F466" s="117"/>
    </row>
    <row r="467" spans="1:6" x14ac:dyDescent="0.25">
      <c r="A467" s="110" t="s">
        <v>190</v>
      </c>
      <c r="B467" s="126">
        <v>25000</v>
      </c>
      <c r="C467" s="126">
        <v>25000</v>
      </c>
      <c r="D467" s="126">
        <v>24850</v>
      </c>
      <c r="E467" s="148">
        <f t="shared" si="9"/>
        <v>99.4</v>
      </c>
      <c r="F467" s="117"/>
    </row>
    <row r="468" spans="1:6" s="115" customFormat="1" x14ac:dyDescent="0.25">
      <c r="A468" s="107" t="s">
        <v>104</v>
      </c>
      <c r="B468" s="121">
        <v>25000</v>
      </c>
      <c r="C468" s="121">
        <v>25000</v>
      </c>
      <c r="D468" s="121">
        <v>24850</v>
      </c>
      <c r="E468" s="147">
        <f t="shared" si="9"/>
        <v>99.4</v>
      </c>
      <c r="F468" s="117"/>
    </row>
    <row r="469" spans="1:6" s="115" customFormat="1" x14ac:dyDescent="0.25">
      <c r="A469" s="108" t="s">
        <v>106</v>
      </c>
      <c r="B469" s="122"/>
      <c r="C469" s="122"/>
      <c r="D469" s="122">
        <v>24850</v>
      </c>
      <c r="E469" s="150" t="str">
        <f t="shared" si="9"/>
        <v>-</v>
      </c>
      <c r="F469" s="117"/>
    </row>
    <row r="470" spans="1:6" x14ac:dyDescent="0.25">
      <c r="A470" s="106" t="s">
        <v>402</v>
      </c>
      <c r="B470" s="123">
        <v>126000</v>
      </c>
      <c r="C470" s="123">
        <v>126000</v>
      </c>
      <c r="D470" s="123">
        <v>69019.45</v>
      </c>
      <c r="E470" s="149">
        <f t="shared" si="9"/>
        <v>54.777341269841259</v>
      </c>
      <c r="F470" s="115"/>
    </row>
    <row r="471" spans="1:6" s="118" customFormat="1" x14ac:dyDescent="0.25">
      <c r="A471" s="110" t="s">
        <v>190</v>
      </c>
      <c r="B471" s="126">
        <v>126000</v>
      </c>
      <c r="C471" s="126">
        <v>126000</v>
      </c>
      <c r="D471" s="126">
        <v>69019.45</v>
      </c>
      <c r="E471" s="148">
        <f t="shared" si="9"/>
        <v>54.777341269841259</v>
      </c>
      <c r="F471" s="115"/>
    </row>
    <row r="472" spans="1:6" s="115" customFormat="1" x14ac:dyDescent="0.25">
      <c r="A472" s="107" t="s">
        <v>50</v>
      </c>
      <c r="B472" s="121">
        <v>60000</v>
      </c>
      <c r="C472" s="121">
        <v>60000</v>
      </c>
      <c r="D472" s="121">
        <v>18921.37</v>
      </c>
      <c r="E472" s="147">
        <f t="shared" si="9"/>
        <v>31.535616666666666</v>
      </c>
    </row>
    <row r="473" spans="1:6" s="117" customFormat="1" x14ac:dyDescent="0.25">
      <c r="A473" s="108" t="s">
        <v>57</v>
      </c>
      <c r="B473" s="122"/>
      <c r="C473" s="122"/>
      <c r="D473" s="122">
        <v>60</v>
      </c>
      <c r="E473" s="150" t="str">
        <f t="shared" si="9"/>
        <v>-</v>
      </c>
      <c r="F473" s="115"/>
    </row>
    <row r="474" spans="1:6" s="115" customFormat="1" x14ac:dyDescent="0.25">
      <c r="A474" s="108" t="s">
        <v>64</v>
      </c>
      <c r="B474" s="122"/>
      <c r="C474" s="122"/>
      <c r="D474" s="122">
        <v>2875</v>
      </c>
      <c r="E474" s="150" t="str">
        <f t="shared" si="9"/>
        <v>-</v>
      </c>
    </row>
    <row r="475" spans="1:6" s="117" customFormat="1" x14ac:dyDescent="0.25">
      <c r="A475" s="108" t="s">
        <v>66</v>
      </c>
      <c r="B475" s="122"/>
      <c r="C475" s="122"/>
      <c r="D475" s="122">
        <v>4652.5</v>
      </c>
      <c r="E475" s="150" t="str">
        <f t="shared" si="9"/>
        <v>-</v>
      </c>
      <c r="F475" s="115"/>
    </row>
    <row r="476" spans="1:6" s="115" customFormat="1" x14ac:dyDescent="0.25">
      <c r="A476" s="108" t="s">
        <v>68</v>
      </c>
      <c r="B476" s="122"/>
      <c r="C476" s="122"/>
      <c r="D476" s="122">
        <v>1760</v>
      </c>
      <c r="E476" s="150" t="str">
        <f t="shared" si="9"/>
        <v>-</v>
      </c>
    </row>
    <row r="477" spans="1:6" s="117" customFormat="1" x14ac:dyDescent="0.25">
      <c r="A477" s="108" t="s">
        <v>72</v>
      </c>
      <c r="B477" s="122"/>
      <c r="C477" s="122"/>
      <c r="D477" s="122">
        <v>6777.84</v>
      </c>
      <c r="E477" s="150" t="str">
        <f t="shared" si="9"/>
        <v>-</v>
      </c>
      <c r="F477" s="115"/>
    </row>
    <row r="478" spans="1:6" s="115" customFormat="1" x14ac:dyDescent="0.25">
      <c r="A478" s="108" t="s">
        <v>78</v>
      </c>
      <c r="B478" s="122"/>
      <c r="C478" s="122"/>
      <c r="D478" s="122">
        <v>2796.03</v>
      </c>
      <c r="E478" s="150" t="str">
        <f t="shared" si="9"/>
        <v>-</v>
      </c>
    </row>
    <row r="479" spans="1:6" s="115" customFormat="1" x14ac:dyDescent="0.25">
      <c r="A479" s="107" t="s">
        <v>94</v>
      </c>
      <c r="B479" s="121">
        <v>56000</v>
      </c>
      <c r="C479" s="121">
        <v>56000</v>
      </c>
      <c r="D479" s="121">
        <v>46862.92</v>
      </c>
      <c r="E479" s="147">
        <f t="shared" si="9"/>
        <v>83.683785714285705</v>
      </c>
      <c r="F479"/>
    </row>
    <row r="480" spans="1:6" s="117" customFormat="1" x14ac:dyDescent="0.25">
      <c r="A480" s="108" t="s">
        <v>99</v>
      </c>
      <c r="B480" s="122"/>
      <c r="C480" s="122"/>
      <c r="D480" s="122">
        <v>46862.92</v>
      </c>
      <c r="E480" s="150" t="str">
        <f t="shared" si="9"/>
        <v>-</v>
      </c>
      <c r="F480"/>
    </row>
    <row r="481" spans="1:6" s="117" customFormat="1" x14ac:dyDescent="0.25">
      <c r="A481" s="107" t="s">
        <v>100</v>
      </c>
      <c r="B481" s="121">
        <v>5000</v>
      </c>
      <c r="C481" s="121">
        <v>5000</v>
      </c>
      <c r="D481" s="121">
        <v>1316.26</v>
      </c>
      <c r="E481" s="147">
        <f t="shared" si="9"/>
        <v>26.325199999999999</v>
      </c>
      <c r="F481"/>
    </row>
    <row r="482" spans="1:6" s="117" customFormat="1" x14ac:dyDescent="0.25">
      <c r="A482" s="108" t="s">
        <v>103</v>
      </c>
      <c r="B482" s="122"/>
      <c r="C482" s="122"/>
      <c r="D482" s="122">
        <v>1316.26</v>
      </c>
      <c r="E482" s="150" t="str">
        <f t="shared" si="9"/>
        <v>-</v>
      </c>
      <c r="F482" s="115"/>
    </row>
    <row r="483" spans="1:6" s="117" customFormat="1" x14ac:dyDescent="0.25">
      <c r="A483" s="107" t="s">
        <v>115</v>
      </c>
      <c r="B483" s="121">
        <v>5000</v>
      </c>
      <c r="C483" s="121">
        <v>5000</v>
      </c>
      <c r="D483" s="121">
        <v>1918.9</v>
      </c>
      <c r="E483" s="147">
        <f t="shared" si="9"/>
        <v>38.378</v>
      </c>
      <c r="F483"/>
    </row>
    <row r="484" spans="1:6" s="117" customFormat="1" x14ac:dyDescent="0.25">
      <c r="A484" s="108" t="s">
        <v>119</v>
      </c>
      <c r="B484" s="122"/>
      <c r="C484" s="122"/>
      <c r="D484" s="122">
        <v>518.9</v>
      </c>
      <c r="E484" s="150" t="str">
        <f t="shared" ref="E484" si="10">IFERROR(D484/C484*100,"-")</f>
        <v>-</v>
      </c>
      <c r="F484"/>
    </row>
    <row r="485" spans="1:6" s="115" customFormat="1" ht="14.25" customHeight="1" x14ac:dyDescent="0.25">
      <c r="A485" s="108" t="s">
        <v>127</v>
      </c>
      <c r="B485" s="122"/>
      <c r="C485" s="122"/>
      <c r="D485" s="122">
        <v>1400</v>
      </c>
      <c r="E485" s="150" t="str">
        <f t="shared" si="9"/>
        <v>-</v>
      </c>
      <c r="F485"/>
    </row>
    <row r="486" spans="1:6" s="115" customFormat="1" ht="14.25" customHeight="1" x14ac:dyDescent="0.25">
      <c r="A486" s="106" t="s">
        <v>403</v>
      </c>
      <c r="B486" s="123">
        <v>10000</v>
      </c>
      <c r="C486" s="123">
        <v>10000</v>
      </c>
      <c r="D486" s="123">
        <v>10000</v>
      </c>
      <c r="E486" s="149">
        <f t="shared" si="9"/>
        <v>100</v>
      </c>
    </row>
    <row r="487" spans="1:6" s="115" customFormat="1" ht="14.25" customHeight="1" x14ac:dyDescent="0.25">
      <c r="A487" s="110" t="s">
        <v>190</v>
      </c>
      <c r="B487" s="126">
        <v>10000</v>
      </c>
      <c r="C487" s="126">
        <v>10000</v>
      </c>
      <c r="D487" s="126">
        <v>10000</v>
      </c>
      <c r="E487" s="148">
        <f t="shared" si="9"/>
        <v>100</v>
      </c>
    </row>
    <row r="488" spans="1:6" s="115" customFormat="1" ht="14.25" customHeight="1" x14ac:dyDescent="0.25">
      <c r="A488" s="107" t="s">
        <v>94</v>
      </c>
      <c r="B488" s="121">
        <v>10000</v>
      </c>
      <c r="C488" s="121">
        <v>10000</v>
      </c>
      <c r="D488" s="121">
        <v>10000</v>
      </c>
      <c r="E488" s="147">
        <f t="shared" si="9"/>
        <v>100</v>
      </c>
      <c r="F488"/>
    </row>
    <row r="489" spans="1:6" s="115" customFormat="1" ht="14.25" customHeight="1" x14ac:dyDescent="0.25">
      <c r="A489" s="108" t="s">
        <v>99</v>
      </c>
      <c r="B489" s="122"/>
      <c r="C489" s="122"/>
      <c r="D489" s="122">
        <v>10000</v>
      </c>
      <c r="E489" s="150" t="str">
        <f t="shared" si="9"/>
        <v>-</v>
      </c>
      <c r="F489"/>
    </row>
    <row r="490" spans="1:6" s="115" customFormat="1" ht="14.25" customHeight="1" x14ac:dyDescent="0.25">
      <c r="A490" s="106" t="s">
        <v>404</v>
      </c>
      <c r="B490" s="123">
        <v>265</v>
      </c>
      <c r="C490" s="123">
        <v>265</v>
      </c>
      <c r="D490" s="123">
        <v>0</v>
      </c>
      <c r="E490" s="149">
        <f t="shared" si="9"/>
        <v>0</v>
      </c>
      <c r="F490"/>
    </row>
    <row r="491" spans="1:6" s="115" customFormat="1" ht="14.25" customHeight="1" x14ac:dyDescent="0.25">
      <c r="A491" s="110" t="s">
        <v>190</v>
      </c>
      <c r="B491" s="126">
        <v>265</v>
      </c>
      <c r="C491" s="126">
        <v>265</v>
      </c>
      <c r="D491" s="126">
        <v>0</v>
      </c>
      <c r="E491" s="148">
        <f t="shared" ref="E491:E551" si="11">IFERROR(D491/C491*100,"-")</f>
        <v>0</v>
      </c>
    </row>
    <row r="492" spans="1:6" s="157" customFormat="1" x14ac:dyDescent="0.25">
      <c r="A492" s="107" t="s">
        <v>94</v>
      </c>
      <c r="B492" s="121">
        <v>265</v>
      </c>
      <c r="C492" s="121">
        <v>265</v>
      </c>
      <c r="D492" s="121">
        <v>0</v>
      </c>
      <c r="E492" s="147">
        <f t="shared" si="11"/>
        <v>0</v>
      </c>
      <c r="F492" s="115"/>
    </row>
    <row r="493" spans="1:6" s="115" customFormat="1" ht="14.25" customHeight="1" x14ac:dyDescent="0.25">
      <c r="A493" s="106" t="s">
        <v>405</v>
      </c>
      <c r="B493" s="123">
        <v>35000</v>
      </c>
      <c r="C493" s="123">
        <v>35000</v>
      </c>
      <c r="D493" s="123">
        <v>12767.48</v>
      </c>
      <c r="E493" s="149">
        <f t="shared" si="11"/>
        <v>36.478514285714283</v>
      </c>
    </row>
    <row r="494" spans="1:6" s="115" customFormat="1" ht="14.25" customHeight="1" x14ac:dyDescent="0.25">
      <c r="A494" s="110" t="s">
        <v>190</v>
      </c>
      <c r="B494" s="126">
        <v>35000</v>
      </c>
      <c r="C494" s="126">
        <v>35000</v>
      </c>
      <c r="D494" s="126">
        <v>12767.48</v>
      </c>
      <c r="E494" s="148">
        <f t="shared" si="11"/>
        <v>36.478514285714283</v>
      </c>
    </row>
    <row r="495" spans="1:6" ht="14.25" customHeight="1" x14ac:dyDescent="0.25">
      <c r="A495" s="107" t="s">
        <v>50</v>
      </c>
      <c r="B495" s="121">
        <v>35000</v>
      </c>
      <c r="C495" s="121">
        <v>35000</v>
      </c>
      <c r="D495" s="121">
        <v>12767.48</v>
      </c>
      <c r="E495" s="147">
        <f t="shared" si="11"/>
        <v>36.478514285714283</v>
      </c>
      <c r="F495" s="115"/>
    </row>
    <row r="496" spans="1:6" x14ac:dyDescent="0.25">
      <c r="A496" s="108" t="s">
        <v>68</v>
      </c>
      <c r="B496" s="122"/>
      <c r="C496" s="122"/>
      <c r="D496" s="122">
        <v>1625</v>
      </c>
      <c r="E496" s="150" t="str">
        <f t="shared" si="11"/>
        <v>-</v>
      </c>
      <c r="F496" s="118"/>
    </row>
    <row r="497" spans="1:6" x14ac:dyDescent="0.25">
      <c r="A497" s="108" t="s">
        <v>70</v>
      </c>
      <c r="B497" s="122"/>
      <c r="C497" s="122"/>
      <c r="D497" s="122">
        <v>3106.25</v>
      </c>
      <c r="E497" s="150" t="str">
        <f t="shared" si="11"/>
        <v>-</v>
      </c>
      <c r="F497" s="118"/>
    </row>
    <row r="498" spans="1:6" s="115" customFormat="1" ht="13.5" customHeight="1" x14ac:dyDescent="0.25">
      <c r="A498" s="108" t="s">
        <v>71</v>
      </c>
      <c r="B498" s="122"/>
      <c r="C498" s="122"/>
      <c r="D498" s="122">
        <v>2187.5</v>
      </c>
      <c r="E498" s="150" t="str">
        <f t="shared" si="11"/>
        <v>-</v>
      </c>
    </row>
    <row r="499" spans="1:6" ht="13.5" customHeight="1" x14ac:dyDescent="0.25">
      <c r="A499" s="108" t="s">
        <v>72</v>
      </c>
      <c r="B499" s="122"/>
      <c r="C499" s="122"/>
      <c r="D499" s="122">
        <v>493.63</v>
      </c>
      <c r="E499" s="150" t="str">
        <f t="shared" si="11"/>
        <v>-</v>
      </c>
      <c r="F499" s="115"/>
    </row>
    <row r="500" spans="1:6" ht="13.5" customHeight="1" x14ac:dyDescent="0.25">
      <c r="A500" s="108" t="s">
        <v>74</v>
      </c>
      <c r="B500" s="122"/>
      <c r="C500" s="122"/>
      <c r="D500" s="122">
        <v>382.3</v>
      </c>
      <c r="E500" s="150" t="str">
        <f t="shared" si="11"/>
        <v>-</v>
      </c>
      <c r="F500" s="115"/>
    </row>
    <row r="501" spans="1:6" s="115" customFormat="1" ht="13.5" customHeight="1" x14ac:dyDescent="0.25">
      <c r="A501" s="108" t="s">
        <v>78</v>
      </c>
      <c r="B501" s="122"/>
      <c r="C501" s="122"/>
      <c r="D501" s="122">
        <v>4972.8</v>
      </c>
      <c r="E501" s="150" t="str">
        <f t="shared" si="11"/>
        <v>-</v>
      </c>
    </row>
    <row r="502" spans="1:6" s="115" customFormat="1" ht="13.5" customHeight="1" x14ac:dyDescent="0.25">
      <c r="A502" s="106" t="s">
        <v>406</v>
      </c>
      <c r="B502" s="123">
        <v>1250</v>
      </c>
      <c r="C502" s="123">
        <v>1250</v>
      </c>
      <c r="D502" s="123">
        <v>1202</v>
      </c>
      <c r="E502" s="149">
        <f t="shared" si="11"/>
        <v>96.16</v>
      </c>
    </row>
    <row r="503" spans="1:6" ht="13.5" customHeight="1" x14ac:dyDescent="0.25">
      <c r="A503" s="110" t="s">
        <v>195</v>
      </c>
      <c r="B503" s="126">
        <v>1250</v>
      </c>
      <c r="C503" s="126">
        <v>1250</v>
      </c>
      <c r="D503" s="126">
        <v>1202</v>
      </c>
      <c r="E503" s="148">
        <f t="shared" si="11"/>
        <v>96.16</v>
      </c>
      <c r="F503" s="115"/>
    </row>
    <row r="504" spans="1:6" ht="13.5" customHeight="1" x14ac:dyDescent="0.25">
      <c r="A504" s="107" t="s">
        <v>104</v>
      </c>
      <c r="B504" s="121">
        <v>1250</v>
      </c>
      <c r="C504" s="121">
        <v>1250</v>
      </c>
      <c r="D504" s="121">
        <v>1202</v>
      </c>
      <c r="E504" s="147">
        <f t="shared" si="11"/>
        <v>96.16</v>
      </c>
      <c r="F504" s="115"/>
    </row>
    <row r="505" spans="1:6" x14ac:dyDescent="0.25">
      <c r="A505" s="108" t="s">
        <v>337</v>
      </c>
      <c r="B505" s="122"/>
      <c r="C505" s="122"/>
      <c r="D505" s="122">
        <v>1202</v>
      </c>
      <c r="E505" s="150" t="str">
        <f t="shared" si="11"/>
        <v>-</v>
      </c>
    </row>
    <row r="506" spans="1:6" s="115" customFormat="1" x14ac:dyDescent="0.25">
      <c r="A506" s="106" t="s">
        <v>551</v>
      </c>
      <c r="B506" s="123">
        <v>30000</v>
      </c>
      <c r="C506" s="123">
        <v>36200</v>
      </c>
      <c r="D506" s="123">
        <v>36200</v>
      </c>
      <c r="E506" s="149">
        <f t="shared" si="11"/>
        <v>100</v>
      </c>
      <c r="F506"/>
    </row>
    <row r="507" spans="1:6" s="115" customFormat="1" x14ac:dyDescent="0.25">
      <c r="A507" s="110" t="s">
        <v>190</v>
      </c>
      <c r="B507" s="126">
        <v>30000</v>
      </c>
      <c r="C507" s="126">
        <v>36200</v>
      </c>
      <c r="D507" s="126">
        <v>36200</v>
      </c>
      <c r="E507" s="148">
        <f t="shared" si="11"/>
        <v>100</v>
      </c>
      <c r="F507"/>
    </row>
    <row r="508" spans="1:6" s="115" customFormat="1" x14ac:dyDescent="0.25">
      <c r="A508" s="107" t="s">
        <v>89</v>
      </c>
      <c r="B508" s="121">
        <v>30000</v>
      </c>
      <c r="C508" s="121">
        <v>36200</v>
      </c>
      <c r="D508" s="121">
        <v>36200</v>
      </c>
      <c r="E508" s="147">
        <f t="shared" si="11"/>
        <v>100</v>
      </c>
      <c r="F508"/>
    </row>
    <row r="509" spans="1:6" s="115" customFormat="1" x14ac:dyDescent="0.25">
      <c r="A509" s="108" t="s">
        <v>92</v>
      </c>
      <c r="B509" s="122"/>
      <c r="C509" s="122"/>
      <c r="D509" s="122">
        <v>36200</v>
      </c>
      <c r="E509" s="150" t="str">
        <f t="shared" si="11"/>
        <v>-</v>
      </c>
      <c r="F509"/>
    </row>
    <row r="510" spans="1:6" s="115" customFormat="1" x14ac:dyDescent="0.25">
      <c r="A510" s="106" t="s">
        <v>552</v>
      </c>
      <c r="B510" s="123">
        <v>10000</v>
      </c>
      <c r="C510" s="123">
        <v>10000</v>
      </c>
      <c r="D510" s="123">
        <v>1659.04</v>
      </c>
      <c r="E510" s="149">
        <f t="shared" si="11"/>
        <v>16.590399999999999</v>
      </c>
      <c r="F510"/>
    </row>
    <row r="511" spans="1:6" s="157" customFormat="1" x14ac:dyDescent="0.25">
      <c r="A511" s="110" t="s">
        <v>190</v>
      </c>
      <c r="B511" s="126">
        <v>10000</v>
      </c>
      <c r="C511" s="126">
        <v>10000</v>
      </c>
      <c r="D511" s="126">
        <v>1659.04</v>
      </c>
      <c r="E511" s="148">
        <f t="shared" si="11"/>
        <v>16.590399999999999</v>
      </c>
      <c r="F511"/>
    </row>
    <row r="512" spans="1:6" s="118" customFormat="1" x14ac:dyDescent="0.25">
      <c r="A512" s="107" t="s">
        <v>50</v>
      </c>
      <c r="B512" s="121">
        <v>10000</v>
      </c>
      <c r="C512" s="121">
        <v>10000</v>
      </c>
      <c r="D512" s="121">
        <v>1659.04</v>
      </c>
      <c r="E512" s="147">
        <f t="shared" si="11"/>
        <v>16.590399999999999</v>
      </c>
      <c r="F512"/>
    </row>
    <row r="513" spans="1:6" s="118" customFormat="1" x14ac:dyDescent="0.25">
      <c r="A513" s="108" t="s">
        <v>79</v>
      </c>
      <c r="B513" s="122"/>
      <c r="C513" s="122"/>
      <c r="D513" s="122">
        <v>1659.04</v>
      </c>
      <c r="E513" s="150" t="str">
        <f t="shared" si="11"/>
        <v>-</v>
      </c>
      <c r="F513"/>
    </row>
    <row r="514" spans="1:6" s="115" customFormat="1" x14ac:dyDescent="0.25">
      <c r="A514" s="106" t="s">
        <v>407</v>
      </c>
      <c r="B514" s="123">
        <v>242000</v>
      </c>
      <c r="C514" s="123">
        <v>227000</v>
      </c>
      <c r="D514" s="123">
        <v>62606.99</v>
      </c>
      <c r="E514" s="149">
        <f t="shared" si="11"/>
        <v>27.580171806167396</v>
      </c>
    </row>
    <row r="515" spans="1:6" s="115" customFormat="1" x14ac:dyDescent="0.25">
      <c r="A515" s="110" t="s">
        <v>190</v>
      </c>
      <c r="B515" s="126">
        <v>185000</v>
      </c>
      <c r="C515" s="126">
        <v>170000</v>
      </c>
      <c r="D515" s="126">
        <v>62606.99</v>
      </c>
      <c r="E515" s="148">
        <f t="shared" si="11"/>
        <v>36.827641176470586</v>
      </c>
    </row>
    <row r="516" spans="1:6" s="115" customFormat="1" x14ac:dyDescent="0.25">
      <c r="A516" s="107" t="s">
        <v>50</v>
      </c>
      <c r="B516" s="121">
        <v>85000</v>
      </c>
      <c r="C516" s="121">
        <v>85000</v>
      </c>
      <c r="D516" s="121">
        <v>50385.04</v>
      </c>
      <c r="E516" s="147">
        <f t="shared" si="11"/>
        <v>59.276517647058824</v>
      </c>
      <c r="F516" s="117"/>
    </row>
    <row r="517" spans="1:6" s="115" customFormat="1" x14ac:dyDescent="0.25">
      <c r="A517" s="108" t="s">
        <v>60</v>
      </c>
      <c r="B517" s="122"/>
      <c r="C517" s="122"/>
      <c r="D517" s="122">
        <v>315.36</v>
      </c>
      <c r="E517" s="150" t="str">
        <f t="shared" si="11"/>
        <v>-</v>
      </c>
      <c r="F517" s="118"/>
    </row>
    <row r="518" spans="1:6" s="115" customFormat="1" x14ac:dyDescent="0.25">
      <c r="A518" s="108" t="s">
        <v>65</v>
      </c>
      <c r="B518" s="122"/>
      <c r="C518" s="122"/>
      <c r="D518" s="122">
        <v>900</v>
      </c>
      <c r="E518" s="150" t="str">
        <f t="shared" si="11"/>
        <v>-</v>
      </c>
    </row>
    <row r="519" spans="1:6" s="115" customFormat="1" x14ac:dyDescent="0.25">
      <c r="A519" s="108" t="s">
        <v>68</v>
      </c>
      <c r="B519" s="122"/>
      <c r="C519" s="122"/>
      <c r="D519" s="122">
        <v>375</v>
      </c>
      <c r="E519" s="150" t="str">
        <f t="shared" si="11"/>
        <v>-</v>
      </c>
    </row>
    <row r="520" spans="1:6" s="115" customFormat="1" x14ac:dyDescent="0.25">
      <c r="A520" s="108" t="s">
        <v>69</v>
      </c>
      <c r="B520" s="122"/>
      <c r="C520" s="122"/>
      <c r="D520" s="122">
        <v>169.99</v>
      </c>
      <c r="E520" s="150" t="str">
        <f t="shared" si="11"/>
        <v>-</v>
      </c>
    </row>
    <row r="521" spans="1:6" x14ac:dyDescent="0.25">
      <c r="A521" s="108" t="s">
        <v>72</v>
      </c>
      <c r="B521" s="122"/>
      <c r="C521" s="122"/>
      <c r="D521" s="122">
        <v>48624.69</v>
      </c>
      <c r="E521" s="150" t="str">
        <f t="shared" si="11"/>
        <v>-</v>
      </c>
    </row>
    <row r="522" spans="1:6" s="115" customFormat="1" ht="14.25" customHeight="1" x14ac:dyDescent="0.25">
      <c r="A522" s="107" t="s">
        <v>115</v>
      </c>
      <c r="B522" s="121">
        <v>40000</v>
      </c>
      <c r="C522" s="121">
        <v>34000</v>
      </c>
      <c r="D522" s="121">
        <v>8388.2000000000007</v>
      </c>
      <c r="E522" s="147">
        <f t="shared" si="11"/>
        <v>24.671176470588239</v>
      </c>
      <c r="F522" s="118"/>
    </row>
    <row r="523" spans="1:6" s="115" customFormat="1" ht="14.25" customHeight="1" x14ac:dyDescent="0.25">
      <c r="A523" s="108" t="s">
        <v>119</v>
      </c>
      <c r="B523" s="122"/>
      <c r="C523" s="122"/>
      <c r="D523" s="122">
        <v>8388.2000000000007</v>
      </c>
      <c r="E523" s="150" t="str">
        <f t="shared" si="11"/>
        <v>-</v>
      </c>
      <c r="F523"/>
    </row>
    <row r="524" spans="1:6" s="117" customFormat="1" ht="14.25" customHeight="1" x14ac:dyDescent="0.25">
      <c r="A524" s="107" t="s">
        <v>130</v>
      </c>
      <c r="B524" s="121">
        <v>60000</v>
      </c>
      <c r="C524" s="121">
        <v>51000</v>
      </c>
      <c r="D524" s="121">
        <v>3833.75</v>
      </c>
      <c r="E524" s="147">
        <f t="shared" si="11"/>
        <v>7.5171568627450975</v>
      </c>
      <c r="F524" s="115"/>
    </row>
    <row r="525" spans="1:6" s="118" customFormat="1" ht="14.25" customHeight="1" x14ac:dyDescent="0.25">
      <c r="A525" s="108" t="s">
        <v>132</v>
      </c>
      <c r="B525" s="122"/>
      <c r="C525" s="122"/>
      <c r="D525" s="122">
        <v>3833.75</v>
      </c>
      <c r="E525" s="150" t="str">
        <f t="shared" si="11"/>
        <v>-</v>
      </c>
      <c r="F525"/>
    </row>
    <row r="526" spans="1:6" s="115" customFormat="1" ht="14.25" customHeight="1" x14ac:dyDescent="0.25">
      <c r="A526" s="110" t="s">
        <v>195</v>
      </c>
      <c r="B526" s="126">
        <v>57000</v>
      </c>
      <c r="C526" s="126">
        <v>57000</v>
      </c>
      <c r="D526" s="126">
        <v>0</v>
      </c>
      <c r="E526" s="148">
        <f t="shared" si="11"/>
        <v>0</v>
      </c>
      <c r="F526" s="118"/>
    </row>
    <row r="527" spans="1:6" s="115" customFormat="1" ht="14.25" customHeight="1" x14ac:dyDescent="0.25">
      <c r="A527" s="107" t="s">
        <v>50</v>
      </c>
      <c r="B527" s="121">
        <v>7000</v>
      </c>
      <c r="C527" s="121">
        <v>7000</v>
      </c>
      <c r="D527" s="121">
        <v>0</v>
      </c>
      <c r="E527" s="147">
        <f t="shared" si="11"/>
        <v>0</v>
      </c>
      <c r="F527" s="116"/>
    </row>
    <row r="528" spans="1:6" s="115" customFormat="1" ht="14.25" customHeight="1" x14ac:dyDescent="0.25">
      <c r="A528" s="107" t="s">
        <v>130</v>
      </c>
      <c r="B528" s="121">
        <v>50000</v>
      </c>
      <c r="C528" s="121">
        <v>50000</v>
      </c>
      <c r="D528" s="121">
        <v>0</v>
      </c>
      <c r="E528" s="147">
        <f t="shared" si="11"/>
        <v>0</v>
      </c>
    </row>
    <row r="529" spans="1:6" s="115" customFormat="1" ht="14.25" customHeight="1" x14ac:dyDescent="0.25">
      <c r="A529" s="104" t="s">
        <v>408</v>
      </c>
      <c r="B529" s="121">
        <v>7653055</v>
      </c>
      <c r="C529" s="121">
        <v>7640655</v>
      </c>
      <c r="D529" s="121">
        <v>4166717.67</v>
      </c>
      <c r="E529" s="147">
        <f t="shared" si="11"/>
        <v>54.533514076999943</v>
      </c>
      <c r="F529" s="117"/>
    </row>
    <row r="530" spans="1:6" ht="14.25" customHeight="1" x14ac:dyDescent="0.25">
      <c r="A530" s="106" t="s">
        <v>409</v>
      </c>
      <c r="B530" s="123">
        <v>7653055</v>
      </c>
      <c r="C530" s="123">
        <v>7640655</v>
      </c>
      <c r="D530" s="123">
        <v>4166717.67</v>
      </c>
      <c r="E530" s="149">
        <f t="shared" si="11"/>
        <v>54.533514076999943</v>
      </c>
      <c r="F530" s="115"/>
    </row>
    <row r="531" spans="1:6" s="118" customFormat="1" ht="14.25" customHeight="1" x14ac:dyDescent="0.25">
      <c r="A531" s="110" t="s">
        <v>190</v>
      </c>
      <c r="B531" s="126">
        <v>2850000</v>
      </c>
      <c r="C531" s="126">
        <v>2837600</v>
      </c>
      <c r="D531" s="126">
        <v>1652961.7</v>
      </c>
      <c r="E531" s="148">
        <f t="shared" si="11"/>
        <v>58.252103890611785</v>
      </c>
      <c r="F531" s="115"/>
    </row>
    <row r="532" spans="1:6" ht="14.25" customHeight="1" x14ac:dyDescent="0.25">
      <c r="A532" s="107" t="s">
        <v>50</v>
      </c>
      <c r="B532" s="121">
        <v>2650000</v>
      </c>
      <c r="C532" s="121">
        <v>2517600</v>
      </c>
      <c r="D532" s="121">
        <v>1479738.37</v>
      </c>
      <c r="E532" s="147">
        <f t="shared" si="11"/>
        <v>58.775753495392443</v>
      </c>
    </row>
    <row r="533" spans="1:6" s="115" customFormat="1" ht="14.25" customHeight="1" x14ac:dyDescent="0.25">
      <c r="A533" s="108" t="s">
        <v>68</v>
      </c>
      <c r="B533" s="122"/>
      <c r="C533" s="122"/>
      <c r="D533" s="122">
        <v>1479738.37</v>
      </c>
      <c r="E533" s="150" t="str">
        <f t="shared" si="11"/>
        <v>-</v>
      </c>
    </row>
    <row r="534" spans="1:6" ht="14.25" customHeight="1" x14ac:dyDescent="0.25">
      <c r="A534" s="107" t="s">
        <v>94</v>
      </c>
      <c r="B534" s="121">
        <v>200000</v>
      </c>
      <c r="C534" s="121">
        <v>320000</v>
      </c>
      <c r="D534" s="121">
        <v>173223.33</v>
      </c>
      <c r="E534" s="147">
        <f t="shared" si="11"/>
        <v>54.132290625000003</v>
      </c>
      <c r="F534" s="117"/>
    </row>
    <row r="535" spans="1:6" s="157" customFormat="1" ht="14.25" customHeight="1" x14ac:dyDescent="0.25">
      <c r="A535" s="108" t="s">
        <v>536</v>
      </c>
      <c r="B535" s="122"/>
      <c r="C535" s="122"/>
      <c r="D535" s="122">
        <v>173223.33</v>
      </c>
      <c r="E535" s="150" t="str">
        <f t="shared" si="11"/>
        <v>-</v>
      </c>
      <c r="F535" s="115"/>
    </row>
    <row r="536" spans="1:6" s="116" customFormat="1" ht="14.25" customHeight="1" x14ac:dyDescent="0.25">
      <c r="A536" s="110" t="s">
        <v>195</v>
      </c>
      <c r="B536" s="126">
        <v>4803055</v>
      </c>
      <c r="C536" s="126">
        <v>4803055</v>
      </c>
      <c r="D536" s="126">
        <v>2513755.9700000002</v>
      </c>
      <c r="E536" s="148">
        <f t="shared" si="11"/>
        <v>52.33660597265699</v>
      </c>
      <c r="F536"/>
    </row>
    <row r="537" spans="1:6" s="115" customFormat="1" ht="14.25" customHeight="1" x14ac:dyDescent="0.25">
      <c r="A537" s="107" t="s">
        <v>50</v>
      </c>
      <c r="B537" s="121">
        <v>4803055</v>
      </c>
      <c r="C537" s="121">
        <v>4803055</v>
      </c>
      <c r="D537" s="121">
        <v>2513755.9700000002</v>
      </c>
      <c r="E537" s="147">
        <f t="shared" si="11"/>
        <v>52.33660597265699</v>
      </c>
    </row>
    <row r="538" spans="1:6" s="117" customFormat="1" ht="14.25" customHeight="1" x14ac:dyDescent="0.25">
      <c r="A538" s="108" t="s">
        <v>68</v>
      </c>
      <c r="B538" s="122"/>
      <c r="C538" s="122"/>
      <c r="D538" s="122">
        <v>2513755.9700000002</v>
      </c>
      <c r="E538" s="150" t="str">
        <f t="shared" si="11"/>
        <v>-</v>
      </c>
      <c r="F538"/>
    </row>
    <row r="539" spans="1:6" s="115" customFormat="1" ht="14.25" customHeight="1" x14ac:dyDescent="0.25">
      <c r="A539" s="104" t="s">
        <v>410</v>
      </c>
      <c r="B539" s="121">
        <v>565000</v>
      </c>
      <c r="C539" s="121">
        <v>586200</v>
      </c>
      <c r="D539" s="121">
        <v>264475.51</v>
      </c>
      <c r="E539" s="147">
        <f t="shared" si="11"/>
        <v>45.11694131695667</v>
      </c>
      <c r="F539"/>
    </row>
    <row r="540" spans="1:6" s="115" customFormat="1" ht="14.25" customHeight="1" x14ac:dyDescent="0.25">
      <c r="A540" s="106" t="s">
        <v>411</v>
      </c>
      <c r="B540" s="123">
        <v>210000</v>
      </c>
      <c r="C540" s="123">
        <v>231200</v>
      </c>
      <c r="D540" s="123">
        <v>155845.25</v>
      </c>
      <c r="E540" s="149">
        <f t="shared" si="11"/>
        <v>67.407115051903105</v>
      </c>
    </row>
    <row r="541" spans="1:6" ht="14.25" customHeight="1" x14ac:dyDescent="0.25">
      <c r="A541" s="110" t="s">
        <v>190</v>
      </c>
      <c r="B541" s="126">
        <v>210000</v>
      </c>
      <c r="C541" s="126">
        <v>231200</v>
      </c>
      <c r="D541" s="126">
        <v>155845.25</v>
      </c>
      <c r="E541" s="148">
        <f t="shared" si="11"/>
        <v>67.407115051903105</v>
      </c>
      <c r="F541" s="115"/>
    </row>
    <row r="542" spans="1:6" s="115" customFormat="1" ht="14.25" customHeight="1" x14ac:dyDescent="0.25">
      <c r="A542" s="107" t="s">
        <v>50</v>
      </c>
      <c r="B542" s="121">
        <v>1500</v>
      </c>
      <c r="C542" s="121">
        <v>1500</v>
      </c>
      <c r="D542" s="121">
        <v>445.25</v>
      </c>
      <c r="E542" s="147">
        <f t="shared" si="11"/>
        <v>29.683333333333334</v>
      </c>
    </row>
    <row r="543" spans="1:6" s="117" customFormat="1" ht="14.25" customHeight="1" x14ac:dyDescent="0.25">
      <c r="A543" s="108" t="s">
        <v>76</v>
      </c>
      <c r="B543" s="122"/>
      <c r="C543" s="122"/>
      <c r="D543" s="122">
        <v>445.25</v>
      </c>
      <c r="E543" s="150" t="str">
        <f t="shared" si="11"/>
        <v>-</v>
      </c>
      <c r="F543"/>
    </row>
    <row r="544" spans="1:6" s="115" customFormat="1" ht="14.25" customHeight="1" x14ac:dyDescent="0.25">
      <c r="A544" s="107" t="s">
        <v>89</v>
      </c>
      <c r="B544" s="121">
        <v>3000</v>
      </c>
      <c r="C544" s="121">
        <v>4300</v>
      </c>
      <c r="D544" s="121">
        <v>4300</v>
      </c>
      <c r="E544" s="147">
        <f t="shared" si="11"/>
        <v>100</v>
      </c>
    </row>
    <row r="545" spans="1:6" ht="14.25" customHeight="1" x14ac:dyDescent="0.25">
      <c r="A545" s="108" t="s">
        <v>92</v>
      </c>
      <c r="B545" s="122"/>
      <c r="C545" s="122"/>
      <c r="D545" s="122">
        <v>2500</v>
      </c>
      <c r="E545" s="150" t="str">
        <f t="shared" si="11"/>
        <v>-</v>
      </c>
      <c r="F545" s="115"/>
    </row>
    <row r="546" spans="1:6" s="115" customFormat="1" ht="14.25" customHeight="1" x14ac:dyDescent="0.25">
      <c r="A546" s="108" t="s">
        <v>93</v>
      </c>
      <c r="B546" s="122"/>
      <c r="C546" s="122"/>
      <c r="D546" s="122">
        <v>1800</v>
      </c>
      <c r="E546" s="150" t="str">
        <f t="shared" si="11"/>
        <v>-</v>
      </c>
      <c r="F546"/>
    </row>
    <row r="547" spans="1:6" s="119" customFormat="1" ht="14.25" customHeight="1" x14ac:dyDescent="0.25">
      <c r="A547" s="107" t="s">
        <v>94</v>
      </c>
      <c r="B547" s="121">
        <v>85000</v>
      </c>
      <c r="C547" s="121">
        <v>93600</v>
      </c>
      <c r="D547" s="121">
        <v>51600</v>
      </c>
      <c r="E547" s="147">
        <f t="shared" si="11"/>
        <v>55.128205128205131</v>
      </c>
      <c r="F547" s="115"/>
    </row>
    <row r="548" spans="1:6" ht="14.25" customHeight="1" x14ac:dyDescent="0.25">
      <c r="A548" s="108" t="s">
        <v>99</v>
      </c>
      <c r="B548" s="122"/>
      <c r="C548" s="122"/>
      <c r="D548" s="122">
        <v>51600</v>
      </c>
      <c r="E548" s="150" t="str">
        <f t="shared" si="11"/>
        <v>-</v>
      </c>
      <c r="F548" s="115"/>
    </row>
    <row r="549" spans="1:6" ht="14.25" customHeight="1" x14ac:dyDescent="0.25">
      <c r="A549" s="107" t="s">
        <v>104</v>
      </c>
      <c r="B549" s="121">
        <v>120500</v>
      </c>
      <c r="C549" s="121">
        <v>131800</v>
      </c>
      <c r="D549" s="121">
        <v>99500</v>
      </c>
      <c r="E549" s="147">
        <f t="shared" si="11"/>
        <v>75.49317147192717</v>
      </c>
    </row>
    <row r="550" spans="1:6" s="115" customFormat="1" ht="14.25" customHeight="1" x14ac:dyDescent="0.25">
      <c r="A550" s="108" t="s">
        <v>106</v>
      </c>
      <c r="B550" s="122"/>
      <c r="C550" s="122"/>
      <c r="D550" s="122">
        <v>99500</v>
      </c>
      <c r="E550" s="150" t="str">
        <f t="shared" si="11"/>
        <v>-</v>
      </c>
      <c r="F550"/>
    </row>
    <row r="551" spans="1:6" s="115" customFormat="1" ht="14.25" customHeight="1" x14ac:dyDescent="0.25">
      <c r="A551" s="106" t="s">
        <v>553</v>
      </c>
      <c r="B551" s="123">
        <v>5000</v>
      </c>
      <c r="C551" s="123">
        <v>5000</v>
      </c>
      <c r="D551" s="123">
        <v>562.38</v>
      </c>
      <c r="E551" s="149">
        <f t="shared" si="11"/>
        <v>11.247599999999998</v>
      </c>
      <c r="F551"/>
    </row>
    <row r="552" spans="1:6" s="115" customFormat="1" ht="14.25" customHeight="1" x14ac:dyDescent="0.25">
      <c r="A552" s="110" t="s">
        <v>190</v>
      </c>
      <c r="B552" s="126">
        <v>5000</v>
      </c>
      <c r="C552" s="126">
        <v>5000</v>
      </c>
      <c r="D552" s="126">
        <v>562.38</v>
      </c>
      <c r="E552" s="148">
        <f t="shared" ref="E552:E613" si="12">IFERROR(D552/C552*100,"-")</f>
        <v>11.247599999999998</v>
      </c>
    </row>
    <row r="553" spans="1:6" ht="14.25" customHeight="1" x14ac:dyDescent="0.25">
      <c r="A553" s="107" t="s">
        <v>50</v>
      </c>
      <c r="B553" s="121">
        <v>5000</v>
      </c>
      <c r="C553" s="121">
        <v>5000</v>
      </c>
      <c r="D553" s="121">
        <v>562.38</v>
      </c>
      <c r="E553" s="147">
        <f t="shared" si="12"/>
        <v>11.247599999999998</v>
      </c>
      <c r="F553" s="115"/>
    </row>
    <row r="554" spans="1:6" s="115" customFormat="1" ht="14.25" customHeight="1" x14ac:dyDescent="0.25">
      <c r="A554" s="108" t="s">
        <v>70</v>
      </c>
      <c r="B554" s="122"/>
      <c r="C554" s="122"/>
      <c r="D554" s="122">
        <v>500</v>
      </c>
      <c r="E554" s="150" t="str">
        <f t="shared" si="12"/>
        <v>-</v>
      </c>
      <c r="F554"/>
    </row>
    <row r="555" spans="1:6" s="156" customFormat="1" ht="14.25" customHeight="1" x14ac:dyDescent="0.25">
      <c r="A555" s="108" t="s">
        <v>71</v>
      </c>
      <c r="B555" s="122"/>
      <c r="C555" s="122"/>
      <c r="D555" s="122">
        <v>62.38</v>
      </c>
      <c r="E555" s="150" t="str">
        <f t="shared" si="12"/>
        <v>-</v>
      </c>
      <c r="F555" s="115"/>
    </row>
    <row r="556" spans="1:6" ht="14.25" customHeight="1" x14ac:dyDescent="0.25">
      <c r="A556" s="106" t="s">
        <v>412</v>
      </c>
      <c r="B556" s="123">
        <v>100000</v>
      </c>
      <c r="C556" s="123">
        <v>100000</v>
      </c>
      <c r="D556" s="123">
        <v>1500</v>
      </c>
      <c r="E556" s="149">
        <f t="shared" si="12"/>
        <v>1.5</v>
      </c>
      <c r="F556" s="115"/>
    </row>
    <row r="557" spans="1:6" s="115" customFormat="1" ht="14.25" customHeight="1" x14ac:dyDescent="0.25">
      <c r="A557" s="110" t="s">
        <v>190</v>
      </c>
      <c r="B557" s="126">
        <v>100000</v>
      </c>
      <c r="C557" s="126">
        <v>100000</v>
      </c>
      <c r="D557" s="126">
        <v>1500</v>
      </c>
      <c r="E557" s="148">
        <f t="shared" si="12"/>
        <v>1.5</v>
      </c>
    </row>
    <row r="558" spans="1:6" s="115" customFormat="1" ht="14.25" customHeight="1" x14ac:dyDescent="0.25">
      <c r="A558" s="107" t="s">
        <v>50</v>
      </c>
      <c r="B558" s="121">
        <v>15000</v>
      </c>
      <c r="C558" s="121">
        <v>15000</v>
      </c>
      <c r="D558" s="121">
        <v>1500</v>
      </c>
      <c r="E558" s="147">
        <f t="shared" si="12"/>
        <v>10</v>
      </c>
      <c r="F558"/>
    </row>
    <row r="559" spans="1:6" ht="14.25" customHeight="1" x14ac:dyDescent="0.25">
      <c r="A559" s="108" t="s">
        <v>70</v>
      </c>
      <c r="B559" s="122"/>
      <c r="C559" s="122"/>
      <c r="D559" s="122">
        <v>1500</v>
      </c>
      <c r="E559" s="150" t="str">
        <f t="shared" si="12"/>
        <v>-</v>
      </c>
    </row>
    <row r="560" spans="1:6" ht="14.25" customHeight="1" x14ac:dyDescent="0.25">
      <c r="A560" s="107" t="s">
        <v>130</v>
      </c>
      <c r="B560" s="121">
        <v>85000</v>
      </c>
      <c r="C560" s="121">
        <v>85000</v>
      </c>
      <c r="D560" s="121">
        <v>0</v>
      </c>
      <c r="E560" s="147">
        <f t="shared" si="12"/>
        <v>0</v>
      </c>
      <c r="F560" s="116"/>
    </row>
    <row r="561" spans="1:6" ht="14.25" customHeight="1" x14ac:dyDescent="0.25">
      <c r="A561" s="106" t="s">
        <v>554</v>
      </c>
      <c r="B561" s="123">
        <v>250000</v>
      </c>
      <c r="C561" s="123">
        <v>250000</v>
      </c>
      <c r="D561" s="123">
        <v>106567.88</v>
      </c>
      <c r="E561" s="149">
        <f t="shared" si="12"/>
        <v>42.627152000000002</v>
      </c>
      <c r="F561" s="117"/>
    </row>
    <row r="562" spans="1:6" s="115" customFormat="1" ht="14.25" customHeight="1" x14ac:dyDescent="0.25">
      <c r="A562" s="110" t="s">
        <v>190</v>
      </c>
      <c r="B562" s="126">
        <v>250000</v>
      </c>
      <c r="C562" s="126">
        <v>250000</v>
      </c>
      <c r="D562" s="126">
        <v>106567.88</v>
      </c>
      <c r="E562" s="148">
        <f t="shared" si="12"/>
        <v>42.627152000000002</v>
      </c>
    </row>
    <row r="563" spans="1:6" s="115" customFormat="1" ht="14.25" customHeight="1" x14ac:dyDescent="0.25">
      <c r="A563" s="107" t="s">
        <v>50</v>
      </c>
      <c r="B563" s="121">
        <v>245000</v>
      </c>
      <c r="C563" s="121">
        <v>245000</v>
      </c>
      <c r="D563" s="121">
        <v>106567.88</v>
      </c>
      <c r="E563" s="147">
        <f t="shared" si="12"/>
        <v>43.497093877551023</v>
      </c>
      <c r="F563" s="118"/>
    </row>
    <row r="564" spans="1:6" ht="14.25" customHeight="1" x14ac:dyDescent="0.25">
      <c r="A564" s="108" t="s">
        <v>66</v>
      </c>
      <c r="B564" s="122"/>
      <c r="C564" s="122"/>
      <c r="D564" s="122">
        <v>2043.13</v>
      </c>
      <c r="E564" s="150" t="str">
        <f t="shared" si="12"/>
        <v>-</v>
      </c>
      <c r="F564" s="118"/>
    </row>
    <row r="565" spans="1:6" s="115" customFormat="1" ht="14.25" customHeight="1" x14ac:dyDescent="0.25">
      <c r="A565" s="108" t="s">
        <v>70</v>
      </c>
      <c r="B565" s="122"/>
      <c r="C565" s="122"/>
      <c r="D565" s="122">
        <v>102488.25</v>
      </c>
      <c r="E565" s="150" t="str">
        <f t="shared" si="12"/>
        <v>-</v>
      </c>
      <c r="F565"/>
    </row>
    <row r="566" spans="1:6" s="115" customFormat="1" ht="14.25" customHeight="1" x14ac:dyDescent="0.25">
      <c r="A566" s="108" t="s">
        <v>74</v>
      </c>
      <c r="B566" s="122"/>
      <c r="C566" s="122"/>
      <c r="D566" s="122">
        <v>1314.6</v>
      </c>
      <c r="E566" s="150" t="str">
        <f t="shared" si="12"/>
        <v>-</v>
      </c>
    </row>
    <row r="567" spans="1:6" s="115" customFormat="1" ht="14.25" customHeight="1" x14ac:dyDescent="0.25">
      <c r="A567" s="108" t="s">
        <v>78</v>
      </c>
      <c r="B567" s="122"/>
      <c r="C567" s="122"/>
      <c r="D567" s="122">
        <v>721.9</v>
      </c>
      <c r="E567" s="150" t="str">
        <f t="shared" si="12"/>
        <v>-</v>
      </c>
    </row>
    <row r="568" spans="1:6" ht="14.25" customHeight="1" x14ac:dyDescent="0.25">
      <c r="A568" s="107" t="s">
        <v>112</v>
      </c>
      <c r="B568" s="121">
        <v>5000</v>
      </c>
      <c r="C568" s="121">
        <v>5000</v>
      </c>
      <c r="D568" s="121">
        <v>0</v>
      </c>
      <c r="E568" s="147">
        <f t="shared" si="12"/>
        <v>0</v>
      </c>
    </row>
    <row r="569" spans="1:6" ht="14.25" customHeight="1" x14ac:dyDescent="0.25">
      <c r="A569" s="104" t="s">
        <v>413</v>
      </c>
      <c r="B569" s="121">
        <v>470000</v>
      </c>
      <c r="C569" s="121">
        <v>470000</v>
      </c>
      <c r="D569" s="121">
        <v>399300</v>
      </c>
      <c r="E569" s="147">
        <f t="shared" si="12"/>
        <v>84.957446808510639</v>
      </c>
    </row>
    <row r="570" spans="1:6" s="115" customFormat="1" ht="14.25" customHeight="1" x14ac:dyDescent="0.25">
      <c r="A570" s="106" t="s">
        <v>414</v>
      </c>
      <c r="B570" s="123">
        <v>40000</v>
      </c>
      <c r="C570" s="123">
        <v>40000</v>
      </c>
      <c r="D570" s="123">
        <v>35000</v>
      </c>
      <c r="E570" s="149">
        <f t="shared" si="12"/>
        <v>87.5</v>
      </c>
    </row>
    <row r="571" spans="1:6" ht="14.25" customHeight="1" x14ac:dyDescent="0.25">
      <c r="A571" s="110" t="s">
        <v>190</v>
      </c>
      <c r="B571" s="126">
        <v>40000</v>
      </c>
      <c r="C571" s="126">
        <v>40000</v>
      </c>
      <c r="D571" s="126">
        <v>35000</v>
      </c>
      <c r="E571" s="148">
        <f t="shared" si="12"/>
        <v>87.5</v>
      </c>
      <c r="F571" s="115"/>
    </row>
    <row r="572" spans="1:6" s="116" customFormat="1" ht="14.25" customHeight="1" x14ac:dyDescent="0.25">
      <c r="A572" s="107" t="s">
        <v>104</v>
      </c>
      <c r="B572" s="121">
        <v>40000</v>
      </c>
      <c r="C572" s="121">
        <v>40000</v>
      </c>
      <c r="D572" s="121">
        <v>35000</v>
      </c>
      <c r="E572" s="147">
        <f t="shared" si="12"/>
        <v>87.5</v>
      </c>
      <c r="F572"/>
    </row>
    <row r="573" spans="1:6" s="117" customFormat="1" ht="14.25" customHeight="1" x14ac:dyDescent="0.25">
      <c r="A573" s="108" t="s">
        <v>106</v>
      </c>
      <c r="B573" s="122"/>
      <c r="C573" s="122"/>
      <c r="D573" s="122">
        <v>35000</v>
      </c>
      <c r="E573" s="150" t="str">
        <f t="shared" si="12"/>
        <v>-</v>
      </c>
      <c r="F573" s="115"/>
    </row>
    <row r="574" spans="1:6" s="115" customFormat="1" ht="14.25" customHeight="1" x14ac:dyDescent="0.25">
      <c r="A574" s="106" t="s">
        <v>415</v>
      </c>
      <c r="B574" s="123">
        <v>350000</v>
      </c>
      <c r="C574" s="123">
        <v>350000</v>
      </c>
      <c r="D574" s="123">
        <v>310000</v>
      </c>
      <c r="E574" s="149">
        <f t="shared" si="12"/>
        <v>88.571428571428569</v>
      </c>
    </row>
    <row r="575" spans="1:6" s="118" customFormat="1" ht="14.25" customHeight="1" x14ac:dyDescent="0.25">
      <c r="A575" s="110" t="s">
        <v>190</v>
      </c>
      <c r="B575" s="126">
        <v>350000</v>
      </c>
      <c r="C575" s="126">
        <v>350000</v>
      </c>
      <c r="D575" s="126">
        <v>310000</v>
      </c>
      <c r="E575" s="148">
        <f t="shared" si="12"/>
        <v>88.571428571428569</v>
      </c>
      <c r="F575"/>
    </row>
    <row r="576" spans="1:6" s="118" customFormat="1" ht="14.25" customHeight="1" x14ac:dyDescent="0.25">
      <c r="A576" s="107" t="s">
        <v>104</v>
      </c>
      <c r="B576" s="121">
        <v>350000</v>
      </c>
      <c r="C576" s="121">
        <v>350000</v>
      </c>
      <c r="D576" s="121">
        <v>310000</v>
      </c>
      <c r="E576" s="147">
        <f t="shared" si="12"/>
        <v>88.571428571428569</v>
      </c>
      <c r="F576"/>
    </row>
    <row r="577" spans="1:6" ht="14.25" customHeight="1" x14ac:dyDescent="0.25">
      <c r="A577" s="108" t="s">
        <v>106</v>
      </c>
      <c r="B577" s="122"/>
      <c r="C577" s="122"/>
      <c r="D577" s="122">
        <v>310000</v>
      </c>
      <c r="E577" s="150" t="str">
        <f t="shared" si="12"/>
        <v>-</v>
      </c>
      <c r="F577" s="116"/>
    </row>
    <row r="578" spans="1:6" ht="14.25" customHeight="1" x14ac:dyDescent="0.25">
      <c r="A578" s="106" t="s">
        <v>416</v>
      </c>
      <c r="B578" s="123">
        <v>30000</v>
      </c>
      <c r="C578" s="123">
        <v>30000</v>
      </c>
      <c r="D578" s="123">
        <v>29300</v>
      </c>
      <c r="E578" s="149">
        <f t="shared" si="12"/>
        <v>97.666666666666671</v>
      </c>
      <c r="F578" s="117"/>
    </row>
    <row r="579" spans="1:6" ht="14.25" customHeight="1" x14ac:dyDescent="0.25">
      <c r="A579" s="110" t="s">
        <v>190</v>
      </c>
      <c r="B579" s="126">
        <v>30000</v>
      </c>
      <c r="C579" s="126">
        <v>30000</v>
      </c>
      <c r="D579" s="126">
        <v>29300</v>
      </c>
      <c r="E579" s="148">
        <f t="shared" si="12"/>
        <v>97.666666666666671</v>
      </c>
      <c r="F579" s="115"/>
    </row>
    <row r="580" spans="1:6" s="115" customFormat="1" ht="14.25" customHeight="1" x14ac:dyDescent="0.25">
      <c r="A580" s="107" t="s">
        <v>104</v>
      </c>
      <c r="B580" s="121">
        <v>30000</v>
      </c>
      <c r="C580" s="121">
        <v>30000</v>
      </c>
      <c r="D580" s="121">
        <v>29300</v>
      </c>
      <c r="E580" s="147">
        <f t="shared" si="12"/>
        <v>97.666666666666671</v>
      </c>
      <c r="F580"/>
    </row>
    <row r="581" spans="1:6" s="115" customFormat="1" ht="14.25" customHeight="1" x14ac:dyDescent="0.25">
      <c r="A581" s="108" t="s">
        <v>106</v>
      </c>
      <c r="B581" s="122"/>
      <c r="C581" s="122"/>
      <c r="D581" s="122">
        <v>29300</v>
      </c>
      <c r="E581" s="150" t="str">
        <f t="shared" si="12"/>
        <v>-</v>
      </c>
    </row>
    <row r="582" spans="1:6" ht="14.25" customHeight="1" x14ac:dyDescent="0.25">
      <c r="A582" s="106" t="s">
        <v>555</v>
      </c>
      <c r="B582" s="123">
        <v>50000</v>
      </c>
      <c r="C582" s="123">
        <v>50000</v>
      </c>
      <c r="D582" s="123">
        <v>25000</v>
      </c>
      <c r="E582" s="149">
        <f t="shared" si="12"/>
        <v>50</v>
      </c>
    </row>
    <row r="583" spans="1:6" s="115" customFormat="1" ht="14.25" customHeight="1" x14ac:dyDescent="0.25">
      <c r="A583" s="110" t="s">
        <v>190</v>
      </c>
      <c r="B583" s="126">
        <v>50000</v>
      </c>
      <c r="C583" s="126">
        <v>50000</v>
      </c>
      <c r="D583" s="126">
        <v>25000</v>
      </c>
      <c r="E583" s="148">
        <f t="shared" si="12"/>
        <v>50</v>
      </c>
    </row>
    <row r="584" spans="1:6" s="115" customFormat="1" ht="14.25" customHeight="1" x14ac:dyDescent="0.25">
      <c r="A584" s="107" t="s">
        <v>104</v>
      </c>
      <c r="B584" s="121">
        <v>50000</v>
      </c>
      <c r="C584" s="121">
        <v>50000</v>
      </c>
      <c r="D584" s="121">
        <v>25000</v>
      </c>
      <c r="E584" s="147">
        <f t="shared" si="12"/>
        <v>50</v>
      </c>
    </row>
    <row r="585" spans="1:6" ht="14.25" customHeight="1" x14ac:dyDescent="0.25">
      <c r="A585" s="108" t="s">
        <v>106</v>
      </c>
      <c r="B585" s="122"/>
      <c r="C585" s="122"/>
      <c r="D585" s="122">
        <v>25000</v>
      </c>
      <c r="E585" s="150" t="str">
        <f t="shared" si="12"/>
        <v>-</v>
      </c>
      <c r="F585" s="115"/>
    </row>
    <row r="586" spans="1:6" x14ac:dyDescent="0.25">
      <c r="A586" s="108"/>
      <c r="B586" s="122"/>
      <c r="C586" s="122"/>
      <c r="D586" s="122"/>
      <c r="E586" s="150" t="str">
        <f t="shared" si="12"/>
        <v>-</v>
      </c>
      <c r="F586" s="115"/>
    </row>
    <row r="587" spans="1:6" s="116" customFormat="1" ht="14.25" customHeight="1" x14ac:dyDescent="0.25">
      <c r="A587" s="104" t="s">
        <v>186</v>
      </c>
      <c r="B587" s="121">
        <v>80958729</v>
      </c>
      <c r="C587" s="121">
        <v>80883729</v>
      </c>
      <c r="D587" s="121">
        <v>36886918.859999999</v>
      </c>
      <c r="E587" s="147">
        <f t="shared" si="12"/>
        <v>45.604869256213448</v>
      </c>
      <c r="F587" s="115"/>
    </row>
    <row r="588" spans="1:6" s="117" customFormat="1" x14ac:dyDescent="0.25">
      <c r="A588" s="110" t="s">
        <v>190</v>
      </c>
      <c r="B588" s="126">
        <v>3283670</v>
      </c>
      <c r="C588" s="126">
        <v>3208670</v>
      </c>
      <c r="D588" s="126">
        <v>1208204.02</v>
      </c>
      <c r="E588" s="148">
        <f t="shared" si="12"/>
        <v>37.654355854606422</v>
      </c>
      <c r="F588" s="115"/>
    </row>
    <row r="589" spans="1:6" s="115" customFormat="1" x14ac:dyDescent="0.25">
      <c r="A589" s="110" t="s">
        <v>197</v>
      </c>
      <c r="B589" s="126">
        <v>221710</v>
      </c>
      <c r="C589" s="126">
        <v>221710</v>
      </c>
      <c r="D589" s="126">
        <v>81781.45</v>
      </c>
      <c r="E589" s="148">
        <f t="shared" si="12"/>
        <v>36.886676288845791</v>
      </c>
    </row>
    <row r="590" spans="1:6" x14ac:dyDescent="0.25">
      <c r="A590" s="110" t="s">
        <v>193</v>
      </c>
      <c r="B590" s="126">
        <v>909026</v>
      </c>
      <c r="C590" s="126">
        <v>909026</v>
      </c>
      <c r="D590" s="126">
        <v>428702.18</v>
      </c>
      <c r="E590" s="148">
        <f t="shared" si="12"/>
        <v>47.160607067344607</v>
      </c>
    </row>
    <row r="591" spans="1:6" s="115" customFormat="1" x14ac:dyDescent="0.25">
      <c r="A591" s="110" t="s">
        <v>196</v>
      </c>
      <c r="B591" s="126">
        <v>5285400</v>
      </c>
      <c r="C591" s="126">
        <v>5285400</v>
      </c>
      <c r="D591" s="126">
        <v>2938427.07</v>
      </c>
      <c r="E591" s="148">
        <f t="shared" si="12"/>
        <v>55.595169145192415</v>
      </c>
      <c r="F591"/>
    </row>
    <row r="592" spans="1:6" x14ac:dyDescent="0.25">
      <c r="A592" s="110" t="s">
        <v>194</v>
      </c>
      <c r="B592" s="126">
        <v>16624745</v>
      </c>
      <c r="C592" s="126">
        <v>16624745</v>
      </c>
      <c r="D592" s="126">
        <v>2877087.23</v>
      </c>
      <c r="E592" s="148">
        <f t="shared" si="12"/>
        <v>17.306053295855065</v>
      </c>
      <c r="F592" s="115"/>
    </row>
    <row r="593" spans="1:6" s="115" customFormat="1" x14ac:dyDescent="0.25">
      <c r="A593" s="110" t="s">
        <v>195</v>
      </c>
      <c r="B593" s="126">
        <v>54573109</v>
      </c>
      <c r="C593" s="126">
        <v>54573109</v>
      </c>
      <c r="D593" s="126">
        <v>29307963.460000001</v>
      </c>
      <c r="E593" s="148">
        <f t="shared" si="12"/>
        <v>53.704038485328013</v>
      </c>
      <c r="F593"/>
    </row>
    <row r="594" spans="1:6" s="115" customFormat="1" x14ac:dyDescent="0.25">
      <c r="A594" s="110" t="s">
        <v>247</v>
      </c>
      <c r="B594" s="126">
        <v>54969</v>
      </c>
      <c r="C594" s="126">
        <v>54969</v>
      </c>
      <c r="D594" s="126">
        <v>18800.82</v>
      </c>
      <c r="E594" s="148">
        <f t="shared" si="12"/>
        <v>34.202586912623481</v>
      </c>
    </row>
    <row r="595" spans="1:6" s="115" customFormat="1" x14ac:dyDescent="0.25">
      <c r="A595" s="110" t="s">
        <v>191</v>
      </c>
      <c r="B595" s="126">
        <v>6100</v>
      </c>
      <c r="C595" s="126">
        <v>6100</v>
      </c>
      <c r="D595" s="126">
        <v>25952.63</v>
      </c>
      <c r="E595" s="148">
        <f t="shared" si="12"/>
        <v>425.4529508196722</v>
      </c>
    </row>
    <row r="596" spans="1:6" s="115" customFormat="1" x14ac:dyDescent="0.25">
      <c r="A596" s="110"/>
      <c r="B596" s="126"/>
      <c r="C596" s="126"/>
      <c r="D596" s="126"/>
      <c r="E596" s="148" t="str">
        <f t="shared" si="12"/>
        <v>-</v>
      </c>
      <c r="F596"/>
    </row>
    <row r="597" spans="1:6" s="115" customFormat="1" x14ac:dyDescent="0.25">
      <c r="A597" s="104" t="s">
        <v>390</v>
      </c>
      <c r="B597" s="121">
        <v>19892997</v>
      </c>
      <c r="C597" s="121">
        <v>19831997</v>
      </c>
      <c r="D597" s="121">
        <v>3782646.76</v>
      </c>
      <c r="E597" s="147">
        <f t="shared" si="12"/>
        <v>19.073453671861689</v>
      </c>
      <c r="F597" s="118"/>
    </row>
    <row r="598" spans="1:6" s="115" customFormat="1" x14ac:dyDescent="0.25">
      <c r="A598" s="106" t="s">
        <v>417</v>
      </c>
      <c r="B598" s="123">
        <v>3631050</v>
      </c>
      <c r="C598" s="123">
        <v>3631050</v>
      </c>
      <c r="D598" s="123">
        <v>1303198.07</v>
      </c>
      <c r="E598" s="149">
        <f t="shared" si="12"/>
        <v>35.890391759959243</v>
      </c>
      <c r="F598" s="118"/>
    </row>
    <row r="599" spans="1:6" s="115" customFormat="1" x14ac:dyDescent="0.25">
      <c r="A599" s="110" t="s">
        <v>190</v>
      </c>
      <c r="B599" s="126">
        <v>895000</v>
      </c>
      <c r="C599" s="126">
        <v>895000</v>
      </c>
      <c r="D599" s="126">
        <v>300278.03999999998</v>
      </c>
      <c r="E599" s="148">
        <f t="shared" si="12"/>
        <v>33.550618994413405</v>
      </c>
      <c r="F599"/>
    </row>
    <row r="600" spans="1:6" x14ac:dyDescent="0.25">
      <c r="A600" s="107" t="s">
        <v>50</v>
      </c>
      <c r="B600" s="121">
        <v>147</v>
      </c>
      <c r="C600" s="121">
        <v>147</v>
      </c>
      <c r="D600" s="121">
        <v>0</v>
      </c>
      <c r="E600" s="147">
        <f t="shared" si="12"/>
        <v>0</v>
      </c>
      <c r="F600" s="115"/>
    </row>
    <row r="601" spans="1:6" x14ac:dyDescent="0.25">
      <c r="A601" s="107" t="s">
        <v>130</v>
      </c>
      <c r="B601" s="121">
        <v>894853</v>
      </c>
      <c r="C601" s="121">
        <v>894853</v>
      </c>
      <c r="D601" s="121">
        <v>300278.03999999998</v>
      </c>
      <c r="E601" s="147">
        <f t="shared" si="12"/>
        <v>33.55613044824122</v>
      </c>
    </row>
    <row r="602" spans="1:6" s="115" customFormat="1" x14ac:dyDescent="0.25">
      <c r="A602" s="108" t="s">
        <v>132</v>
      </c>
      <c r="B602" s="122"/>
      <c r="C602" s="122"/>
      <c r="D602" s="122">
        <v>300278.03999999998</v>
      </c>
      <c r="E602" s="150" t="str">
        <f t="shared" si="12"/>
        <v>-</v>
      </c>
      <c r="F602"/>
    </row>
    <row r="603" spans="1:6" x14ac:dyDescent="0.25">
      <c r="A603" s="110" t="s">
        <v>196</v>
      </c>
      <c r="B603" s="126">
        <v>601000</v>
      </c>
      <c r="C603" s="126">
        <v>601000</v>
      </c>
      <c r="D603" s="126">
        <v>0</v>
      </c>
      <c r="E603" s="148">
        <f t="shared" si="12"/>
        <v>0</v>
      </c>
      <c r="F603" s="118"/>
    </row>
    <row r="604" spans="1:6" s="115" customFormat="1" x14ac:dyDescent="0.25">
      <c r="A604" s="107" t="s">
        <v>130</v>
      </c>
      <c r="B604" s="121">
        <v>601000</v>
      </c>
      <c r="C604" s="121">
        <v>601000</v>
      </c>
      <c r="D604" s="121">
        <v>0</v>
      </c>
      <c r="E604" s="147">
        <f t="shared" si="12"/>
        <v>0</v>
      </c>
      <c r="F604"/>
    </row>
    <row r="605" spans="1:6" s="115" customFormat="1" x14ac:dyDescent="0.25">
      <c r="A605" s="110" t="s">
        <v>194</v>
      </c>
      <c r="B605" s="126">
        <v>2070000</v>
      </c>
      <c r="C605" s="126">
        <v>2070000</v>
      </c>
      <c r="D605" s="126">
        <v>1002920.03</v>
      </c>
      <c r="E605" s="148">
        <f t="shared" si="12"/>
        <v>48.450242995169084</v>
      </c>
    </row>
    <row r="606" spans="1:6" x14ac:dyDescent="0.25">
      <c r="A606" s="107" t="s">
        <v>130</v>
      </c>
      <c r="B606" s="121">
        <v>2070000</v>
      </c>
      <c r="C606" s="121">
        <v>2070000</v>
      </c>
      <c r="D606" s="121">
        <v>1002920.03</v>
      </c>
      <c r="E606" s="147">
        <f t="shared" si="12"/>
        <v>48.450242995169084</v>
      </c>
      <c r="F606" s="115"/>
    </row>
    <row r="607" spans="1:6" s="118" customFormat="1" x14ac:dyDescent="0.25">
      <c r="A607" s="108" t="s">
        <v>132</v>
      </c>
      <c r="B607" s="122"/>
      <c r="C607" s="122"/>
      <c r="D607" s="122">
        <v>1002920.03</v>
      </c>
      <c r="E607" s="150" t="str">
        <f t="shared" si="12"/>
        <v>-</v>
      </c>
      <c r="F607" s="115"/>
    </row>
    <row r="608" spans="1:6" s="118" customFormat="1" x14ac:dyDescent="0.25">
      <c r="A608" s="110" t="s">
        <v>195</v>
      </c>
      <c r="B608" s="126">
        <v>65050</v>
      </c>
      <c r="C608" s="126">
        <v>65050</v>
      </c>
      <c r="D608" s="126">
        <v>0</v>
      </c>
      <c r="E608" s="148">
        <f t="shared" si="12"/>
        <v>0</v>
      </c>
      <c r="F608" s="117"/>
    </row>
    <row r="609" spans="1:6" x14ac:dyDescent="0.25">
      <c r="A609" s="107" t="s">
        <v>50</v>
      </c>
      <c r="B609" s="121">
        <v>5270</v>
      </c>
      <c r="C609" s="121">
        <v>5270</v>
      </c>
      <c r="D609" s="121">
        <v>0</v>
      </c>
      <c r="E609" s="147">
        <f t="shared" si="12"/>
        <v>0</v>
      </c>
      <c r="F609" s="115"/>
    </row>
    <row r="610" spans="1:6" s="115" customFormat="1" x14ac:dyDescent="0.25">
      <c r="A610" s="107" t="s">
        <v>130</v>
      </c>
      <c r="B610" s="121">
        <v>59780</v>
      </c>
      <c r="C610" s="121">
        <v>59780</v>
      </c>
      <c r="D610" s="121">
        <v>0</v>
      </c>
      <c r="E610" s="147">
        <f t="shared" si="12"/>
        <v>0</v>
      </c>
    </row>
    <row r="611" spans="1:6" x14ac:dyDescent="0.25">
      <c r="A611" s="106" t="s">
        <v>556</v>
      </c>
      <c r="B611" s="123">
        <v>3750000</v>
      </c>
      <c r="C611" s="123">
        <v>3750000</v>
      </c>
      <c r="D611" s="123">
        <v>1116917.29</v>
      </c>
      <c r="E611" s="149">
        <f t="shared" si="12"/>
        <v>29.784461066666669</v>
      </c>
      <c r="F611" s="115"/>
    </row>
    <row r="612" spans="1:6" x14ac:dyDescent="0.25">
      <c r="A612" s="110" t="s">
        <v>190</v>
      </c>
      <c r="B612" s="126">
        <v>400000</v>
      </c>
      <c r="C612" s="126">
        <v>400000</v>
      </c>
      <c r="D612" s="126">
        <v>7576.5</v>
      </c>
      <c r="E612" s="148">
        <f t="shared" si="12"/>
        <v>1.8941250000000001</v>
      </c>
      <c r="F612" s="115"/>
    </row>
    <row r="613" spans="1:6" s="118" customFormat="1" x14ac:dyDescent="0.25">
      <c r="A613" s="107" t="s">
        <v>50</v>
      </c>
      <c r="B613" s="121">
        <v>1000</v>
      </c>
      <c r="C613" s="121">
        <v>1000</v>
      </c>
      <c r="D613" s="121">
        <v>0</v>
      </c>
      <c r="E613" s="147">
        <f t="shared" si="12"/>
        <v>0</v>
      </c>
      <c r="F613" s="115"/>
    </row>
    <row r="614" spans="1:6" x14ac:dyDescent="0.25">
      <c r="A614" s="107" t="s">
        <v>130</v>
      </c>
      <c r="B614" s="121">
        <v>399000</v>
      </c>
      <c r="C614" s="121">
        <v>399000</v>
      </c>
      <c r="D614" s="121">
        <v>7576.5</v>
      </c>
      <c r="E614" s="147">
        <f t="shared" ref="E614:E668" si="13">IFERROR(D614/C614*100,"-")</f>
        <v>1.8988721804511277</v>
      </c>
      <c r="F614" s="115"/>
    </row>
    <row r="615" spans="1:6" s="115" customFormat="1" x14ac:dyDescent="0.25">
      <c r="A615" s="108" t="s">
        <v>132</v>
      </c>
      <c r="B615" s="122"/>
      <c r="C615" s="122"/>
      <c r="D615" s="122">
        <v>7576.5</v>
      </c>
      <c r="E615" s="150" t="str">
        <f t="shared" si="13"/>
        <v>-</v>
      </c>
      <c r="F615"/>
    </row>
    <row r="616" spans="1:6" s="115" customFormat="1" x14ac:dyDescent="0.25">
      <c r="A616" s="110" t="s">
        <v>194</v>
      </c>
      <c r="B616" s="126">
        <v>3350000</v>
      </c>
      <c r="C616" s="126">
        <v>3350000</v>
      </c>
      <c r="D616" s="126">
        <v>1109340.79</v>
      </c>
      <c r="E616" s="148">
        <f t="shared" si="13"/>
        <v>33.114650447761193</v>
      </c>
      <c r="F616" s="118"/>
    </row>
    <row r="617" spans="1:6" s="115" customFormat="1" x14ac:dyDescent="0.25">
      <c r="A617" s="107" t="s">
        <v>130</v>
      </c>
      <c r="B617" s="121">
        <v>3350000</v>
      </c>
      <c r="C617" s="121">
        <v>3350000</v>
      </c>
      <c r="D617" s="121">
        <v>1109340.79</v>
      </c>
      <c r="E617" s="147">
        <f t="shared" si="13"/>
        <v>33.114650447761193</v>
      </c>
    </row>
    <row r="618" spans="1:6" s="117" customFormat="1" x14ac:dyDescent="0.25">
      <c r="A618" s="108" t="s">
        <v>132</v>
      </c>
      <c r="B618" s="122"/>
      <c r="C618" s="122"/>
      <c r="D618" s="122">
        <v>1109340.79</v>
      </c>
      <c r="E618" s="150" t="str">
        <f t="shared" si="13"/>
        <v>-</v>
      </c>
      <c r="F618" s="115"/>
    </row>
    <row r="619" spans="1:6" s="115" customFormat="1" x14ac:dyDescent="0.25">
      <c r="A619" s="106" t="s">
        <v>557</v>
      </c>
      <c r="B619" s="123">
        <v>2475000</v>
      </c>
      <c r="C619" s="123">
        <v>2475000</v>
      </c>
      <c r="D619" s="123">
        <v>449798.71</v>
      </c>
      <c r="E619" s="149">
        <f t="shared" si="13"/>
        <v>18.173685252525253</v>
      </c>
      <c r="F619" s="118"/>
    </row>
    <row r="620" spans="1:6" s="115" customFormat="1" x14ac:dyDescent="0.25">
      <c r="A620" s="110" t="s">
        <v>190</v>
      </c>
      <c r="B620" s="126">
        <v>175000</v>
      </c>
      <c r="C620" s="126">
        <v>175000</v>
      </c>
      <c r="D620" s="126">
        <v>34083.089999999997</v>
      </c>
      <c r="E620" s="148">
        <f t="shared" si="13"/>
        <v>19.476051428571424</v>
      </c>
    </row>
    <row r="621" spans="1:6" s="115" customFormat="1" x14ac:dyDescent="0.25">
      <c r="A621" s="107" t="s">
        <v>50</v>
      </c>
      <c r="B621" s="121">
        <v>1000</v>
      </c>
      <c r="C621" s="121">
        <v>1000</v>
      </c>
      <c r="D621" s="121">
        <v>0</v>
      </c>
      <c r="E621" s="147">
        <f t="shared" si="13"/>
        <v>0</v>
      </c>
      <c r="F621"/>
    </row>
    <row r="622" spans="1:6" x14ac:dyDescent="0.25">
      <c r="A622" s="107" t="s">
        <v>130</v>
      </c>
      <c r="B622" s="121">
        <v>174000</v>
      </c>
      <c r="C622" s="121">
        <v>174000</v>
      </c>
      <c r="D622" s="121">
        <v>34083.089999999997</v>
      </c>
      <c r="E622" s="147">
        <f t="shared" si="13"/>
        <v>19.587982758620686</v>
      </c>
      <c r="F622" s="115"/>
    </row>
    <row r="623" spans="1:6" s="115" customFormat="1" x14ac:dyDescent="0.25">
      <c r="A623" s="108" t="s">
        <v>132</v>
      </c>
      <c r="B623" s="122"/>
      <c r="C623" s="122"/>
      <c r="D623" s="122">
        <v>34083.089999999997</v>
      </c>
      <c r="E623" s="150" t="str">
        <f t="shared" si="13"/>
        <v>-</v>
      </c>
    </row>
    <row r="624" spans="1:6" s="115" customFormat="1" x14ac:dyDescent="0.25">
      <c r="A624" s="110" t="s">
        <v>194</v>
      </c>
      <c r="B624" s="126">
        <v>2300000</v>
      </c>
      <c r="C624" s="126">
        <v>2300000</v>
      </c>
      <c r="D624" s="126">
        <v>415715.62</v>
      </c>
      <c r="E624" s="148">
        <f t="shared" si="13"/>
        <v>18.074592173913043</v>
      </c>
    </row>
    <row r="625" spans="1:6" x14ac:dyDescent="0.25">
      <c r="A625" s="107" t="s">
        <v>130</v>
      </c>
      <c r="B625" s="121">
        <v>2300000</v>
      </c>
      <c r="C625" s="121">
        <v>2300000</v>
      </c>
      <c r="D625" s="121">
        <v>415715.62</v>
      </c>
      <c r="E625" s="147">
        <f t="shared" si="13"/>
        <v>18.074592173913043</v>
      </c>
      <c r="F625" s="115"/>
    </row>
    <row r="626" spans="1:6" x14ac:dyDescent="0.25">
      <c r="A626" s="108" t="s">
        <v>132</v>
      </c>
      <c r="B626" s="122"/>
      <c r="C626" s="122"/>
      <c r="D626" s="122">
        <v>415715.62</v>
      </c>
      <c r="E626" s="150" t="str">
        <f t="shared" si="13"/>
        <v>-</v>
      </c>
      <c r="F626" s="117"/>
    </row>
    <row r="627" spans="1:6" s="115" customFormat="1" x14ac:dyDescent="0.25">
      <c r="A627" s="106" t="s">
        <v>558</v>
      </c>
      <c r="B627" s="123">
        <v>1205000</v>
      </c>
      <c r="C627" s="123">
        <v>1144000</v>
      </c>
      <c r="D627" s="123">
        <v>35835.79</v>
      </c>
      <c r="E627" s="149">
        <f t="shared" si="13"/>
        <v>3.1324991258741259</v>
      </c>
    </row>
    <row r="628" spans="1:6" x14ac:dyDescent="0.25">
      <c r="A628" s="110" t="s">
        <v>190</v>
      </c>
      <c r="B628" s="126">
        <v>245000</v>
      </c>
      <c r="C628" s="126">
        <v>184000</v>
      </c>
      <c r="D628" s="126">
        <v>35835.79</v>
      </c>
      <c r="E628" s="148">
        <f t="shared" si="13"/>
        <v>19.475972826086956</v>
      </c>
    </row>
    <row r="629" spans="1:6" s="118" customFormat="1" x14ac:dyDescent="0.25">
      <c r="A629" s="107" t="s">
        <v>50</v>
      </c>
      <c r="B629" s="121">
        <v>1000</v>
      </c>
      <c r="C629" s="121">
        <v>1000</v>
      </c>
      <c r="D629" s="121">
        <v>0</v>
      </c>
      <c r="E629" s="147">
        <f t="shared" si="13"/>
        <v>0</v>
      </c>
      <c r="F629"/>
    </row>
    <row r="630" spans="1:6" s="115" customFormat="1" x14ac:dyDescent="0.25">
      <c r="A630" s="107" t="s">
        <v>130</v>
      </c>
      <c r="B630" s="121">
        <v>244000</v>
      </c>
      <c r="C630" s="121">
        <v>183000</v>
      </c>
      <c r="D630" s="121">
        <v>35835.79</v>
      </c>
      <c r="E630" s="147">
        <f t="shared" si="13"/>
        <v>19.582398907103826</v>
      </c>
      <c r="F630" s="118"/>
    </row>
    <row r="631" spans="1:6" x14ac:dyDescent="0.25">
      <c r="A631" s="108" t="s">
        <v>132</v>
      </c>
      <c r="B631" s="122"/>
      <c r="C631" s="122"/>
      <c r="D631" s="122">
        <v>35835.79</v>
      </c>
      <c r="E631" s="150" t="str">
        <f t="shared" si="13"/>
        <v>-</v>
      </c>
      <c r="F631" s="115"/>
    </row>
    <row r="632" spans="1:6" s="115" customFormat="1" x14ac:dyDescent="0.25">
      <c r="A632" s="110" t="s">
        <v>194</v>
      </c>
      <c r="B632" s="126">
        <v>960000</v>
      </c>
      <c r="C632" s="126">
        <v>960000</v>
      </c>
      <c r="D632" s="126">
        <v>0</v>
      </c>
      <c r="E632" s="148">
        <f t="shared" si="13"/>
        <v>0</v>
      </c>
    </row>
    <row r="633" spans="1:6" s="115" customFormat="1" x14ac:dyDescent="0.25">
      <c r="A633" s="107" t="s">
        <v>130</v>
      </c>
      <c r="B633" s="121">
        <v>960000</v>
      </c>
      <c r="C633" s="121">
        <v>960000</v>
      </c>
      <c r="D633" s="121">
        <v>0</v>
      </c>
      <c r="E633" s="147">
        <f t="shared" si="13"/>
        <v>0</v>
      </c>
      <c r="F633" s="117"/>
    </row>
    <row r="634" spans="1:6" s="115" customFormat="1" x14ac:dyDescent="0.25">
      <c r="A634" s="106" t="s">
        <v>559</v>
      </c>
      <c r="B634" s="123">
        <v>211000</v>
      </c>
      <c r="C634" s="123">
        <v>211000</v>
      </c>
      <c r="D634" s="123">
        <v>0</v>
      </c>
      <c r="E634" s="149">
        <f t="shared" si="13"/>
        <v>0</v>
      </c>
      <c r="F634" s="117"/>
    </row>
    <row r="635" spans="1:6" s="115" customFormat="1" x14ac:dyDescent="0.25">
      <c r="A635" s="110" t="s">
        <v>190</v>
      </c>
      <c r="B635" s="126">
        <v>1000</v>
      </c>
      <c r="C635" s="126">
        <v>1000</v>
      </c>
      <c r="D635" s="126">
        <v>0</v>
      </c>
      <c r="E635" s="148">
        <f t="shared" si="13"/>
        <v>0</v>
      </c>
    </row>
    <row r="636" spans="1:6" s="117" customFormat="1" x14ac:dyDescent="0.25">
      <c r="A636" s="107" t="s">
        <v>130</v>
      </c>
      <c r="B636" s="121">
        <v>1000</v>
      </c>
      <c r="C636" s="121">
        <v>1000</v>
      </c>
      <c r="D636" s="121">
        <v>0</v>
      </c>
      <c r="E636" s="147">
        <f t="shared" si="13"/>
        <v>0</v>
      </c>
    </row>
    <row r="637" spans="1:6" s="115" customFormat="1" x14ac:dyDescent="0.25">
      <c r="A637" s="110" t="s">
        <v>196</v>
      </c>
      <c r="B637" s="126">
        <v>200000</v>
      </c>
      <c r="C637" s="126">
        <v>200000</v>
      </c>
      <c r="D637" s="126">
        <v>0</v>
      </c>
      <c r="E637" s="148">
        <f t="shared" si="13"/>
        <v>0</v>
      </c>
    </row>
    <row r="638" spans="1:6" x14ac:dyDescent="0.25">
      <c r="A638" s="107" t="s">
        <v>130</v>
      </c>
      <c r="B638" s="121">
        <v>200000</v>
      </c>
      <c r="C638" s="121">
        <v>200000</v>
      </c>
      <c r="D638" s="121">
        <v>0</v>
      </c>
      <c r="E638" s="147">
        <f t="shared" si="13"/>
        <v>0</v>
      </c>
      <c r="F638" s="115"/>
    </row>
    <row r="639" spans="1:6" x14ac:dyDescent="0.25">
      <c r="A639" s="110" t="s">
        <v>194</v>
      </c>
      <c r="B639" s="126">
        <v>10000</v>
      </c>
      <c r="C639" s="126">
        <v>10000</v>
      </c>
      <c r="D639" s="126">
        <v>0</v>
      </c>
      <c r="E639" s="148">
        <f t="shared" si="13"/>
        <v>0</v>
      </c>
      <c r="F639" s="115"/>
    </row>
    <row r="640" spans="1:6" s="118" customFormat="1" x14ac:dyDescent="0.25">
      <c r="A640" s="107" t="s">
        <v>130</v>
      </c>
      <c r="B640" s="121">
        <v>10000</v>
      </c>
      <c r="C640" s="121">
        <v>10000</v>
      </c>
      <c r="D640" s="121">
        <v>0</v>
      </c>
      <c r="E640" s="147">
        <f t="shared" si="13"/>
        <v>0</v>
      </c>
      <c r="F640" s="119"/>
    </row>
    <row r="641" spans="1:6" s="115" customFormat="1" x14ac:dyDescent="0.25">
      <c r="A641" s="106" t="s">
        <v>392</v>
      </c>
      <c r="B641" s="123">
        <v>6911803</v>
      </c>
      <c r="C641" s="123">
        <v>6911803</v>
      </c>
      <c r="D641" s="123">
        <v>51999.17</v>
      </c>
      <c r="E641" s="149">
        <f t="shared" si="13"/>
        <v>0.75232424882480009</v>
      </c>
    </row>
    <row r="642" spans="1:6" s="115" customFormat="1" x14ac:dyDescent="0.25">
      <c r="A642" s="110" t="s">
        <v>194</v>
      </c>
      <c r="B642" s="126">
        <v>6910803</v>
      </c>
      <c r="C642" s="126">
        <v>6910803</v>
      </c>
      <c r="D642" s="126">
        <v>51999.17</v>
      </c>
      <c r="E642" s="148">
        <f t="shared" si="13"/>
        <v>0.75243311088450926</v>
      </c>
      <c r="F642" s="118"/>
    </row>
    <row r="643" spans="1:6" s="117" customFormat="1" x14ac:dyDescent="0.25">
      <c r="A643" s="107" t="s">
        <v>50</v>
      </c>
      <c r="B643" s="121">
        <v>105000</v>
      </c>
      <c r="C643" s="121">
        <v>105000</v>
      </c>
      <c r="D643" s="121">
        <v>50736.75</v>
      </c>
      <c r="E643" s="147">
        <f t="shared" si="13"/>
        <v>48.320714285714281</v>
      </c>
      <c r="F643"/>
    </row>
    <row r="644" spans="1:6" s="117" customFormat="1" x14ac:dyDescent="0.25">
      <c r="A644" s="108" t="s">
        <v>81</v>
      </c>
      <c r="B644" s="122"/>
      <c r="C644" s="122"/>
      <c r="D644" s="122">
        <v>50736.75</v>
      </c>
      <c r="E644" s="150" t="str">
        <f t="shared" si="13"/>
        <v>-</v>
      </c>
      <c r="F644"/>
    </row>
    <row r="645" spans="1:6" s="115" customFormat="1" x14ac:dyDescent="0.25">
      <c r="A645" s="107" t="s">
        <v>115</v>
      </c>
      <c r="B645" s="121">
        <v>0</v>
      </c>
      <c r="C645" s="121">
        <v>0</v>
      </c>
      <c r="D645" s="121">
        <v>1262.42</v>
      </c>
      <c r="E645" s="147" t="str">
        <f t="shared" si="13"/>
        <v>-</v>
      </c>
      <c r="F645"/>
    </row>
    <row r="646" spans="1:6" s="117" customFormat="1" x14ac:dyDescent="0.25">
      <c r="A646" s="108" t="s">
        <v>120</v>
      </c>
      <c r="B646" s="122"/>
      <c r="C646" s="122"/>
      <c r="D646" s="122">
        <v>560</v>
      </c>
      <c r="E646" s="150" t="str">
        <f t="shared" si="13"/>
        <v>-</v>
      </c>
    </row>
    <row r="647" spans="1:6" s="115" customFormat="1" x14ac:dyDescent="0.25">
      <c r="A647" s="108" t="s">
        <v>123</v>
      </c>
      <c r="B647" s="122"/>
      <c r="C647" s="122"/>
      <c r="D647" s="122">
        <v>702.42</v>
      </c>
      <c r="E647" s="150" t="str">
        <f t="shared" si="13"/>
        <v>-</v>
      </c>
    </row>
    <row r="648" spans="1:6" s="115" customFormat="1" x14ac:dyDescent="0.25">
      <c r="A648" s="107" t="s">
        <v>130</v>
      </c>
      <c r="B648" s="121">
        <v>6805803</v>
      </c>
      <c r="C648" s="121">
        <v>6805803</v>
      </c>
      <c r="D648" s="121">
        <v>0</v>
      </c>
      <c r="E648" s="147">
        <f t="shared" si="13"/>
        <v>0</v>
      </c>
      <c r="F648" s="117"/>
    </row>
    <row r="649" spans="1:6" s="115" customFormat="1" x14ac:dyDescent="0.25">
      <c r="A649" s="110" t="s">
        <v>247</v>
      </c>
      <c r="B649" s="126">
        <v>1000</v>
      </c>
      <c r="C649" s="126">
        <v>1000</v>
      </c>
      <c r="D649" s="126">
        <v>0</v>
      </c>
      <c r="E649" s="148">
        <f t="shared" si="13"/>
        <v>0</v>
      </c>
    </row>
    <row r="650" spans="1:6" s="119" customFormat="1" x14ac:dyDescent="0.25">
      <c r="A650" s="107" t="s">
        <v>50</v>
      </c>
      <c r="B650" s="121">
        <v>1000</v>
      </c>
      <c r="C650" s="121">
        <v>1000</v>
      </c>
      <c r="D650" s="121">
        <v>0</v>
      </c>
      <c r="E650" s="147">
        <f t="shared" si="13"/>
        <v>0</v>
      </c>
      <c r="F650"/>
    </row>
    <row r="651" spans="1:6" s="115" customFormat="1" x14ac:dyDescent="0.25">
      <c r="A651" s="106" t="s">
        <v>393</v>
      </c>
      <c r="B651" s="123">
        <v>1595000</v>
      </c>
      <c r="C651" s="123">
        <v>1595000</v>
      </c>
      <c r="D651" s="123">
        <v>739491.38</v>
      </c>
      <c r="E651" s="149">
        <f t="shared" si="13"/>
        <v>46.363095924764892</v>
      </c>
    </row>
    <row r="652" spans="1:6" s="118" customFormat="1" x14ac:dyDescent="0.25">
      <c r="A652" s="110" t="s">
        <v>190</v>
      </c>
      <c r="B652" s="126">
        <v>531000</v>
      </c>
      <c r="C652" s="126">
        <v>531000</v>
      </c>
      <c r="D652" s="126">
        <v>510401.12</v>
      </c>
      <c r="E652" s="148">
        <f t="shared" si="13"/>
        <v>96.120738229755176</v>
      </c>
      <c r="F652" s="115"/>
    </row>
    <row r="653" spans="1:6" x14ac:dyDescent="0.25">
      <c r="A653" s="107" t="s">
        <v>43</v>
      </c>
      <c r="B653" s="121">
        <v>492900</v>
      </c>
      <c r="C653" s="121">
        <v>492900</v>
      </c>
      <c r="D653" s="121">
        <v>476708.55</v>
      </c>
      <c r="E653" s="147">
        <f t="shared" si="13"/>
        <v>96.715063907486297</v>
      </c>
      <c r="F653" s="115"/>
    </row>
    <row r="654" spans="1:6" x14ac:dyDescent="0.25">
      <c r="A654" s="108" t="s">
        <v>45</v>
      </c>
      <c r="B654" s="122"/>
      <c r="C654" s="122"/>
      <c r="D654" s="122">
        <v>381028.01</v>
      </c>
      <c r="E654" s="150" t="str">
        <f t="shared" si="13"/>
        <v>-</v>
      </c>
      <c r="F654" s="116"/>
    </row>
    <row r="655" spans="1:6" s="115" customFormat="1" x14ac:dyDescent="0.25">
      <c r="A655" s="108" t="s">
        <v>47</v>
      </c>
      <c r="B655" s="122"/>
      <c r="C655" s="122"/>
      <c r="D655" s="122">
        <v>33300</v>
      </c>
      <c r="E655" s="150" t="str">
        <f t="shared" si="13"/>
        <v>-</v>
      </c>
      <c r="F655" s="116"/>
    </row>
    <row r="656" spans="1:6" x14ac:dyDescent="0.25">
      <c r="A656" s="108" t="s">
        <v>49</v>
      </c>
      <c r="B656" s="122"/>
      <c r="C656" s="122"/>
      <c r="D656" s="122">
        <v>62380.54</v>
      </c>
      <c r="E656" s="150" t="str">
        <f t="shared" si="13"/>
        <v>-</v>
      </c>
      <c r="F656" s="119"/>
    </row>
    <row r="657" spans="1:6" x14ac:dyDescent="0.25">
      <c r="A657" s="107" t="s">
        <v>50</v>
      </c>
      <c r="B657" s="121">
        <v>38100</v>
      </c>
      <c r="C657" s="121">
        <v>38100</v>
      </c>
      <c r="D657" s="121">
        <v>33692.57</v>
      </c>
      <c r="E657" s="147">
        <f t="shared" si="13"/>
        <v>88.431942257217841</v>
      </c>
      <c r="F657" s="115"/>
    </row>
    <row r="658" spans="1:6" x14ac:dyDescent="0.25">
      <c r="A658" s="108" t="s">
        <v>52</v>
      </c>
      <c r="B658" s="122"/>
      <c r="C658" s="122"/>
      <c r="D658" s="122">
        <v>2136.31</v>
      </c>
      <c r="E658" s="150" t="str">
        <f t="shared" si="13"/>
        <v>-</v>
      </c>
      <c r="F658" s="115"/>
    </row>
    <row r="659" spans="1:6" s="115" customFormat="1" x14ac:dyDescent="0.25">
      <c r="A659" s="108" t="s">
        <v>53</v>
      </c>
      <c r="B659" s="122"/>
      <c r="C659" s="122"/>
      <c r="D659" s="122">
        <v>31245.27</v>
      </c>
      <c r="E659" s="150" t="str">
        <f t="shared" si="13"/>
        <v>-</v>
      </c>
      <c r="F659"/>
    </row>
    <row r="660" spans="1:6" x14ac:dyDescent="0.25">
      <c r="A660" s="108" t="s">
        <v>55</v>
      </c>
      <c r="B660" s="122"/>
      <c r="C660" s="122"/>
      <c r="D660" s="122">
        <v>7.5</v>
      </c>
      <c r="E660" s="150" t="str">
        <f t="shared" ref="E660" si="14">IFERROR(D660/C660*100,"-")</f>
        <v>-</v>
      </c>
    </row>
    <row r="661" spans="1:6" x14ac:dyDescent="0.25">
      <c r="A661" s="108" t="s">
        <v>69</v>
      </c>
      <c r="B661" s="122"/>
      <c r="C661" s="122"/>
      <c r="D661" s="122">
        <v>303.49</v>
      </c>
      <c r="E661" s="150" t="str">
        <f t="shared" si="13"/>
        <v>-</v>
      </c>
      <c r="F661" s="115"/>
    </row>
    <row r="662" spans="1:6" s="156" customFormat="1" x14ac:dyDescent="0.25">
      <c r="A662" s="110" t="s">
        <v>194</v>
      </c>
      <c r="B662" s="126">
        <v>914000</v>
      </c>
      <c r="C662" s="126">
        <v>914000</v>
      </c>
      <c r="D662" s="126">
        <v>212066.33</v>
      </c>
      <c r="E662" s="148">
        <f t="shared" si="13"/>
        <v>23.202005470459515</v>
      </c>
      <c r="F662" s="115"/>
    </row>
    <row r="663" spans="1:6" s="156" customFormat="1" x14ac:dyDescent="0.25">
      <c r="A663" s="107" t="s">
        <v>43</v>
      </c>
      <c r="B663" s="121">
        <v>849000</v>
      </c>
      <c r="C663" s="121">
        <v>849000</v>
      </c>
      <c r="D663" s="121">
        <v>196303.2</v>
      </c>
      <c r="E663" s="147">
        <f t="shared" si="13"/>
        <v>23.121696113074204</v>
      </c>
      <c r="F663" s="115"/>
    </row>
    <row r="664" spans="1:6" s="156" customFormat="1" x14ac:dyDescent="0.25">
      <c r="A664" s="108" t="s">
        <v>45</v>
      </c>
      <c r="B664" s="122"/>
      <c r="C664" s="122"/>
      <c r="D664" s="122">
        <v>160641.79999999999</v>
      </c>
      <c r="E664" s="150" t="str">
        <f t="shared" si="13"/>
        <v>-</v>
      </c>
      <c r="F664" s="115"/>
    </row>
    <row r="665" spans="1:6" s="156" customFormat="1" x14ac:dyDescent="0.25">
      <c r="A665" s="108" t="s">
        <v>47</v>
      </c>
      <c r="B665" s="122"/>
      <c r="C665" s="122"/>
      <c r="D665" s="122">
        <v>9400</v>
      </c>
      <c r="E665" s="150" t="str">
        <f t="shared" si="13"/>
        <v>-</v>
      </c>
      <c r="F665" s="115"/>
    </row>
    <row r="666" spans="1:6" s="156" customFormat="1" x14ac:dyDescent="0.25">
      <c r="A666" s="108" t="s">
        <v>49</v>
      </c>
      <c r="B666" s="122"/>
      <c r="C666" s="122"/>
      <c r="D666" s="122">
        <v>26261.4</v>
      </c>
      <c r="E666" s="150" t="str">
        <f t="shared" si="13"/>
        <v>-</v>
      </c>
      <c r="F666" s="118"/>
    </row>
    <row r="667" spans="1:6" s="156" customFormat="1" x14ac:dyDescent="0.25">
      <c r="A667" s="107" t="s">
        <v>50</v>
      </c>
      <c r="B667" s="121">
        <v>65000</v>
      </c>
      <c r="C667" s="121">
        <v>65000</v>
      </c>
      <c r="D667" s="121">
        <v>15763.13</v>
      </c>
      <c r="E667" s="147">
        <f t="shared" si="13"/>
        <v>24.250969230769229</v>
      </c>
      <c r="F667" s="115"/>
    </row>
    <row r="668" spans="1:6" s="115" customFormat="1" x14ac:dyDescent="0.25">
      <c r="A668" s="108" t="s">
        <v>52</v>
      </c>
      <c r="B668" s="122"/>
      <c r="C668" s="122"/>
      <c r="D668" s="122">
        <v>540</v>
      </c>
      <c r="E668" s="150" t="str">
        <f t="shared" si="13"/>
        <v>-</v>
      </c>
    </row>
    <row r="669" spans="1:6" x14ac:dyDescent="0.25">
      <c r="A669" s="108" t="s">
        <v>53</v>
      </c>
      <c r="B669" s="122"/>
      <c r="C669" s="122"/>
      <c r="D669" s="122">
        <v>15169.49</v>
      </c>
      <c r="E669" s="150" t="str">
        <f t="shared" ref="E669:E730" si="15">IFERROR(D669/C669*100,"-")</f>
        <v>-</v>
      </c>
    </row>
    <row r="670" spans="1:6" s="115" customFormat="1" x14ac:dyDescent="0.25">
      <c r="A670" s="108" t="s">
        <v>69</v>
      </c>
      <c r="B670" s="122"/>
      <c r="C670" s="122"/>
      <c r="D670" s="122">
        <v>53.64</v>
      </c>
      <c r="E670" s="150" t="str">
        <f t="shared" si="15"/>
        <v>-</v>
      </c>
      <c r="F670"/>
    </row>
    <row r="671" spans="1:6" s="115" customFormat="1" x14ac:dyDescent="0.25">
      <c r="A671" s="110" t="s">
        <v>195</v>
      </c>
      <c r="B671" s="126">
        <v>150000</v>
      </c>
      <c r="C671" s="126">
        <v>150000</v>
      </c>
      <c r="D671" s="126">
        <v>17023.93</v>
      </c>
      <c r="E671" s="148">
        <f t="shared" si="15"/>
        <v>11.349286666666666</v>
      </c>
    </row>
    <row r="672" spans="1:6" s="115" customFormat="1" x14ac:dyDescent="0.25">
      <c r="A672" s="107" t="s">
        <v>43</v>
      </c>
      <c r="B672" s="121">
        <v>139400</v>
      </c>
      <c r="C672" s="121">
        <v>139400</v>
      </c>
      <c r="D672" s="121">
        <v>16486.95</v>
      </c>
      <c r="E672" s="147">
        <f t="shared" si="15"/>
        <v>11.827080344332856</v>
      </c>
    </row>
    <row r="673" spans="1:6" s="115" customFormat="1" x14ac:dyDescent="0.25">
      <c r="A673" s="108" t="s">
        <v>45</v>
      </c>
      <c r="B673" s="122"/>
      <c r="C673" s="122"/>
      <c r="D673" s="122">
        <v>12778.5</v>
      </c>
      <c r="E673" s="150" t="str">
        <f t="shared" si="15"/>
        <v>-</v>
      </c>
    </row>
    <row r="674" spans="1:6" s="115" customFormat="1" x14ac:dyDescent="0.25">
      <c r="A674" s="108" t="s">
        <v>47</v>
      </c>
      <c r="B674" s="122"/>
      <c r="C674" s="122"/>
      <c r="D674" s="122">
        <v>1600</v>
      </c>
      <c r="E674" s="150" t="str">
        <f t="shared" si="15"/>
        <v>-</v>
      </c>
    </row>
    <row r="675" spans="1:6" x14ac:dyDescent="0.25">
      <c r="A675" s="108" t="s">
        <v>49</v>
      </c>
      <c r="B675" s="122"/>
      <c r="C675" s="122"/>
      <c r="D675" s="122">
        <v>2108.4499999999998</v>
      </c>
      <c r="E675" s="150" t="str">
        <f t="shared" si="15"/>
        <v>-</v>
      </c>
      <c r="F675" s="115"/>
    </row>
    <row r="676" spans="1:6" s="115" customFormat="1" x14ac:dyDescent="0.25">
      <c r="A676" s="107" t="s">
        <v>50</v>
      </c>
      <c r="B676" s="121">
        <v>10600</v>
      </c>
      <c r="C676" s="121">
        <v>10600</v>
      </c>
      <c r="D676" s="121">
        <v>536.98</v>
      </c>
      <c r="E676" s="147">
        <f t="shared" si="15"/>
        <v>5.0658490566037742</v>
      </c>
    </row>
    <row r="677" spans="1:6" s="115" customFormat="1" x14ac:dyDescent="0.25">
      <c r="A677" s="108" t="s">
        <v>53</v>
      </c>
      <c r="B677" s="122"/>
      <c r="C677" s="122"/>
      <c r="D677" s="122">
        <v>536.98</v>
      </c>
      <c r="E677" s="150" t="str">
        <f t="shared" si="15"/>
        <v>-</v>
      </c>
    </row>
    <row r="678" spans="1:6" s="115" customFormat="1" x14ac:dyDescent="0.25">
      <c r="A678" s="106" t="s">
        <v>418</v>
      </c>
      <c r="B678" s="123">
        <v>9661</v>
      </c>
      <c r="C678" s="123">
        <v>9661</v>
      </c>
      <c r="D678" s="123">
        <v>4152.21</v>
      </c>
      <c r="E678" s="149">
        <f t="shared" si="15"/>
        <v>42.979091191388058</v>
      </c>
    </row>
    <row r="679" spans="1:6" s="115" customFormat="1" x14ac:dyDescent="0.25">
      <c r="A679" s="110" t="s">
        <v>194</v>
      </c>
      <c r="B679" s="126">
        <v>5459</v>
      </c>
      <c r="C679" s="126">
        <v>5459</v>
      </c>
      <c r="D679" s="126">
        <v>3791.15</v>
      </c>
      <c r="E679" s="148">
        <f t="shared" si="15"/>
        <v>69.44770104414728</v>
      </c>
    </row>
    <row r="680" spans="1:6" s="115" customFormat="1" x14ac:dyDescent="0.25">
      <c r="A680" s="107" t="s">
        <v>50</v>
      </c>
      <c r="B680" s="121">
        <v>5459</v>
      </c>
      <c r="C680" s="121">
        <v>5459</v>
      </c>
      <c r="D680" s="121">
        <v>3791.15</v>
      </c>
      <c r="E680" s="147">
        <f t="shared" si="15"/>
        <v>69.44770104414728</v>
      </c>
      <c r="F680" s="118"/>
    </row>
    <row r="681" spans="1:6" s="115" customFormat="1" x14ac:dyDescent="0.25">
      <c r="A681" s="108" t="s">
        <v>58</v>
      </c>
      <c r="B681" s="122"/>
      <c r="C681" s="122"/>
      <c r="D681" s="122">
        <v>3791.15</v>
      </c>
      <c r="E681" s="150" t="str">
        <f t="shared" si="15"/>
        <v>-</v>
      </c>
      <c r="F681"/>
    </row>
    <row r="682" spans="1:6" s="118" customFormat="1" x14ac:dyDescent="0.25">
      <c r="A682" s="110" t="s">
        <v>195</v>
      </c>
      <c r="B682" s="126">
        <v>4202</v>
      </c>
      <c r="C682" s="126">
        <v>4202</v>
      </c>
      <c r="D682" s="126">
        <v>361.06</v>
      </c>
      <c r="E682" s="148">
        <f t="shared" si="15"/>
        <v>8.5925749643027132</v>
      </c>
      <c r="F682" s="115"/>
    </row>
    <row r="683" spans="1:6" s="115" customFormat="1" x14ac:dyDescent="0.25">
      <c r="A683" s="107" t="s">
        <v>50</v>
      </c>
      <c r="B683" s="121">
        <v>4202</v>
      </c>
      <c r="C683" s="121">
        <v>4202</v>
      </c>
      <c r="D683" s="121">
        <v>361.06</v>
      </c>
      <c r="E683" s="147">
        <f t="shared" si="15"/>
        <v>8.5925749643027132</v>
      </c>
      <c r="F683"/>
    </row>
    <row r="684" spans="1:6" s="115" customFormat="1" x14ac:dyDescent="0.25">
      <c r="A684" s="108" t="s">
        <v>58</v>
      </c>
      <c r="B684" s="122"/>
      <c r="C684" s="122"/>
      <c r="D684" s="122">
        <v>361.06</v>
      </c>
      <c r="E684" s="150" t="str">
        <f t="shared" si="15"/>
        <v>-</v>
      </c>
    </row>
    <row r="685" spans="1:6" x14ac:dyDescent="0.25">
      <c r="A685" s="106" t="s">
        <v>550</v>
      </c>
      <c r="B685" s="123">
        <v>104483</v>
      </c>
      <c r="C685" s="123">
        <v>104483</v>
      </c>
      <c r="D685" s="123">
        <v>81254.14</v>
      </c>
      <c r="E685" s="149">
        <f t="shared" si="15"/>
        <v>77.767809117272662</v>
      </c>
    </row>
    <row r="686" spans="1:6" s="115" customFormat="1" x14ac:dyDescent="0.25">
      <c r="A686" s="110" t="s">
        <v>194</v>
      </c>
      <c r="B686" s="126">
        <v>104483</v>
      </c>
      <c r="C686" s="126">
        <v>104483</v>
      </c>
      <c r="D686" s="126">
        <v>81254.14</v>
      </c>
      <c r="E686" s="148">
        <f t="shared" si="15"/>
        <v>77.767809117272662</v>
      </c>
      <c r="F686"/>
    </row>
    <row r="687" spans="1:6" x14ac:dyDescent="0.25">
      <c r="A687" s="107" t="s">
        <v>50</v>
      </c>
      <c r="B687" s="121">
        <v>104483</v>
      </c>
      <c r="C687" s="121">
        <v>104483</v>
      </c>
      <c r="D687" s="121">
        <v>81239.17</v>
      </c>
      <c r="E687" s="147">
        <f t="shared" si="15"/>
        <v>77.753481427600661</v>
      </c>
      <c r="F687" s="115"/>
    </row>
    <row r="688" spans="1:6" s="115" customFormat="1" x14ac:dyDescent="0.25">
      <c r="A688" s="108" t="s">
        <v>52</v>
      </c>
      <c r="B688" s="122"/>
      <c r="C688" s="122"/>
      <c r="D688" s="122">
        <v>34292.75</v>
      </c>
      <c r="E688" s="150" t="str">
        <f t="shared" si="15"/>
        <v>-</v>
      </c>
    </row>
    <row r="689" spans="1:6" s="156" customFormat="1" x14ac:dyDescent="0.25">
      <c r="A689" s="108" t="s">
        <v>54</v>
      </c>
      <c r="B689" s="122"/>
      <c r="C689" s="122"/>
      <c r="D689" s="122">
        <v>27518.14</v>
      </c>
      <c r="E689" s="150" t="str">
        <f t="shared" si="15"/>
        <v>-</v>
      </c>
      <c r="F689" s="115"/>
    </row>
    <row r="690" spans="1:6" s="115" customFormat="1" x14ac:dyDescent="0.25">
      <c r="A690" s="108" t="s">
        <v>57</v>
      </c>
      <c r="B690" s="122"/>
      <c r="C690" s="122"/>
      <c r="D690" s="122">
        <v>2459.59</v>
      </c>
      <c r="E690" s="150" t="str">
        <f t="shared" si="15"/>
        <v>-</v>
      </c>
      <c r="F690"/>
    </row>
    <row r="691" spans="1:6" s="115" customFormat="1" x14ac:dyDescent="0.25">
      <c r="A691" s="108" t="s">
        <v>58</v>
      </c>
      <c r="B691" s="122"/>
      <c r="C691" s="122"/>
      <c r="D691" s="122">
        <v>1689.12</v>
      </c>
      <c r="E691" s="150" t="str">
        <f t="shared" si="15"/>
        <v>-</v>
      </c>
    </row>
    <row r="692" spans="1:6" s="115" customFormat="1" x14ac:dyDescent="0.25">
      <c r="A692" s="108" t="s">
        <v>59</v>
      </c>
      <c r="B692" s="122"/>
      <c r="C692" s="122"/>
      <c r="D692" s="122">
        <v>206.71</v>
      </c>
      <c r="E692" s="150" t="str">
        <f t="shared" si="15"/>
        <v>-</v>
      </c>
      <c r="F692" s="117"/>
    </row>
    <row r="693" spans="1:6" s="115" customFormat="1" x14ac:dyDescent="0.25">
      <c r="A693" s="108" t="s">
        <v>533</v>
      </c>
      <c r="B693" s="122"/>
      <c r="C693" s="122"/>
      <c r="D693" s="122">
        <v>709</v>
      </c>
      <c r="E693" s="150" t="str">
        <f t="shared" si="15"/>
        <v>-</v>
      </c>
    </row>
    <row r="694" spans="1:6" s="156" customFormat="1" x14ac:dyDescent="0.25">
      <c r="A694" s="108" t="s">
        <v>64</v>
      </c>
      <c r="B694" s="122"/>
      <c r="C694" s="122"/>
      <c r="D694" s="122">
        <v>1778.64</v>
      </c>
      <c r="E694" s="150" t="str">
        <f t="shared" si="15"/>
        <v>-</v>
      </c>
      <c r="F694" s="115"/>
    </row>
    <row r="695" spans="1:6" s="115" customFormat="1" x14ac:dyDescent="0.25">
      <c r="A695" s="108" t="s">
        <v>68</v>
      </c>
      <c r="B695" s="122"/>
      <c r="C695" s="122"/>
      <c r="D695" s="122">
        <v>1028.5</v>
      </c>
      <c r="E695" s="150" t="str">
        <f t="shared" si="15"/>
        <v>-</v>
      </c>
      <c r="F695" s="117"/>
    </row>
    <row r="696" spans="1:6" s="115" customFormat="1" x14ac:dyDescent="0.25">
      <c r="A696" s="108" t="s">
        <v>70</v>
      </c>
      <c r="B696" s="122"/>
      <c r="C696" s="122"/>
      <c r="D696" s="122">
        <v>149.31</v>
      </c>
      <c r="E696" s="150" t="str">
        <f t="shared" si="15"/>
        <v>-</v>
      </c>
      <c r="F696" s="118"/>
    </row>
    <row r="697" spans="1:6" s="118" customFormat="1" x14ac:dyDescent="0.25">
      <c r="A697" s="108" t="s">
        <v>72</v>
      </c>
      <c r="B697" s="122"/>
      <c r="C697" s="122"/>
      <c r="D697" s="122">
        <v>3231.43</v>
      </c>
      <c r="E697" s="150" t="str">
        <f t="shared" si="15"/>
        <v>-</v>
      </c>
      <c r="F697" s="115"/>
    </row>
    <row r="698" spans="1:6" x14ac:dyDescent="0.25">
      <c r="A698" s="108" t="s">
        <v>74</v>
      </c>
      <c r="B698" s="122"/>
      <c r="C698" s="122"/>
      <c r="D698" s="122">
        <v>841</v>
      </c>
      <c r="E698" s="150" t="str">
        <f t="shared" si="15"/>
        <v>-</v>
      </c>
      <c r="F698" s="115"/>
    </row>
    <row r="699" spans="1:6" s="115" customFormat="1" x14ac:dyDescent="0.25">
      <c r="A699" s="108" t="s">
        <v>78</v>
      </c>
      <c r="B699" s="122"/>
      <c r="C699" s="122"/>
      <c r="D699" s="122">
        <v>1044.8399999999999</v>
      </c>
      <c r="E699" s="150" t="str">
        <f t="shared" si="15"/>
        <v>-</v>
      </c>
    </row>
    <row r="700" spans="1:6" x14ac:dyDescent="0.25">
      <c r="A700" s="108" t="s">
        <v>81</v>
      </c>
      <c r="B700" s="122"/>
      <c r="C700" s="122"/>
      <c r="D700" s="122">
        <v>6290.14</v>
      </c>
      <c r="E700" s="150" t="str">
        <f t="shared" si="15"/>
        <v>-</v>
      </c>
    </row>
    <row r="701" spans="1:6" s="115" customFormat="1" x14ac:dyDescent="0.25">
      <c r="A701" s="107" t="s">
        <v>82</v>
      </c>
      <c r="B701" s="121">
        <v>0</v>
      </c>
      <c r="C701" s="121">
        <v>0</v>
      </c>
      <c r="D701" s="121">
        <v>14.97</v>
      </c>
      <c r="E701" s="147" t="str">
        <f t="shared" si="15"/>
        <v>-</v>
      </c>
    </row>
    <row r="702" spans="1:6" x14ac:dyDescent="0.25">
      <c r="A702" s="108" t="s">
        <v>85</v>
      </c>
      <c r="B702" s="122"/>
      <c r="C702" s="122"/>
      <c r="D702" s="122">
        <v>14.97</v>
      </c>
      <c r="E702" s="150" t="str">
        <f t="shared" si="15"/>
        <v>-</v>
      </c>
    </row>
    <row r="703" spans="1:6" x14ac:dyDescent="0.25">
      <c r="A703" s="104" t="s">
        <v>398</v>
      </c>
      <c r="B703" s="121">
        <v>7867690</v>
      </c>
      <c r="C703" s="121">
        <v>7867690</v>
      </c>
      <c r="D703" s="121">
        <v>3273353.25</v>
      </c>
      <c r="E703" s="147">
        <f t="shared" si="15"/>
        <v>41.605010492279185</v>
      </c>
      <c r="F703" s="117"/>
    </row>
    <row r="704" spans="1:6" x14ac:dyDescent="0.25">
      <c r="A704" s="106" t="s">
        <v>419</v>
      </c>
      <c r="B704" s="123">
        <v>366104</v>
      </c>
      <c r="C704" s="123">
        <v>366104</v>
      </c>
      <c r="D704" s="123">
        <v>147727.92000000001</v>
      </c>
      <c r="E704" s="149">
        <f t="shared" si="15"/>
        <v>40.351353713698842</v>
      </c>
      <c r="F704" s="116"/>
    </row>
    <row r="705" spans="1:6" s="115" customFormat="1" x14ac:dyDescent="0.25">
      <c r="A705" s="110" t="s">
        <v>190</v>
      </c>
      <c r="B705" s="126">
        <v>232104</v>
      </c>
      <c r="C705" s="126">
        <v>232104</v>
      </c>
      <c r="D705" s="126">
        <v>88500.2</v>
      </c>
      <c r="E705" s="148">
        <f t="shared" si="15"/>
        <v>38.129545376210658</v>
      </c>
    </row>
    <row r="706" spans="1:6" s="115" customFormat="1" x14ac:dyDescent="0.25">
      <c r="A706" s="107" t="s">
        <v>43</v>
      </c>
      <c r="B706" s="121">
        <v>213620</v>
      </c>
      <c r="C706" s="121">
        <v>213620</v>
      </c>
      <c r="D706" s="121">
        <v>78567.320000000007</v>
      </c>
      <c r="E706" s="147">
        <f t="shared" si="15"/>
        <v>36.77900945604344</v>
      </c>
    </row>
    <row r="707" spans="1:6" s="115" customFormat="1" x14ac:dyDescent="0.25">
      <c r="A707" s="108" t="s">
        <v>45</v>
      </c>
      <c r="B707" s="122"/>
      <c r="C707" s="122"/>
      <c r="D707" s="122">
        <v>65052.57</v>
      </c>
      <c r="E707" s="150" t="str">
        <f t="shared" si="15"/>
        <v>-</v>
      </c>
      <c r="F707"/>
    </row>
    <row r="708" spans="1:6" x14ac:dyDescent="0.25">
      <c r="A708" s="108" t="s">
        <v>47</v>
      </c>
      <c r="B708" s="122"/>
      <c r="C708" s="122"/>
      <c r="D708" s="122">
        <v>2781.08</v>
      </c>
      <c r="E708" s="150" t="str">
        <f t="shared" si="15"/>
        <v>-</v>
      </c>
    </row>
    <row r="709" spans="1:6" s="115" customFormat="1" x14ac:dyDescent="0.25">
      <c r="A709" s="108" t="s">
        <v>49</v>
      </c>
      <c r="B709" s="122"/>
      <c r="C709" s="122"/>
      <c r="D709" s="122">
        <v>10733.67</v>
      </c>
      <c r="E709" s="150" t="str">
        <f t="shared" si="15"/>
        <v>-</v>
      </c>
      <c r="F709"/>
    </row>
    <row r="710" spans="1:6" s="156" customFormat="1" x14ac:dyDescent="0.25">
      <c r="A710" s="107" t="s">
        <v>50</v>
      </c>
      <c r="B710" s="121">
        <v>18484</v>
      </c>
      <c r="C710" s="121">
        <v>18484</v>
      </c>
      <c r="D710" s="121">
        <v>9932.8799999999992</v>
      </c>
      <c r="E710" s="147">
        <f t="shared" si="15"/>
        <v>53.737719108418091</v>
      </c>
      <c r="F710" s="115"/>
    </row>
    <row r="711" spans="1:6" s="115" customFormat="1" x14ac:dyDescent="0.25">
      <c r="A711" s="108" t="s">
        <v>53</v>
      </c>
      <c r="B711" s="122"/>
      <c r="C711" s="122"/>
      <c r="D711" s="122">
        <v>3473.07</v>
      </c>
      <c r="E711" s="150" t="str">
        <f t="shared" si="15"/>
        <v>-</v>
      </c>
    </row>
    <row r="712" spans="1:6" s="115" customFormat="1" x14ac:dyDescent="0.25">
      <c r="A712" s="108" t="s">
        <v>58</v>
      </c>
      <c r="B712" s="122"/>
      <c r="C712" s="122"/>
      <c r="D712" s="122">
        <v>6459.81</v>
      </c>
      <c r="E712" s="150" t="str">
        <f t="shared" si="15"/>
        <v>-</v>
      </c>
    </row>
    <row r="713" spans="1:6" s="117" customFormat="1" x14ac:dyDescent="0.25">
      <c r="A713" s="110" t="s">
        <v>195</v>
      </c>
      <c r="B713" s="126">
        <v>134000</v>
      </c>
      <c r="C713" s="126">
        <v>134000</v>
      </c>
      <c r="D713" s="126">
        <v>59227.72</v>
      </c>
      <c r="E713" s="148">
        <f t="shared" si="15"/>
        <v>44.19979104477612</v>
      </c>
    </row>
    <row r="714" spans="1:6" s="118" customFormat="1" x14ac:dyDescent="0.25">
      <c r="A714" s="107" t="s">
        <v>43</v>
      </c>
      <c r="B714" s="121">
        <v>115900</v>
      </c>
      <c r="C714" s="121">
        <v>115900</v>
      </c>
      <c r="D714" s="121">
        <v>42732.57</v>
      </c>
      <c r="E714" s="147">
        <f t="shared" si="15"/>
        <v>36.870207075064712</v>
      </c>
      <c r="F714" s="115"/>
    </row>
    <row r="715" spans="1:6" s="115" customFormat="1" x14ac:dyDescent="0.25">
      <c r="A715" s="108" t="s">
        <v>45</v>
      </c>
      <c r="B715" s="122"/>
      <c r="C715" s="122"/>
      <c r="D715" s="122">
        <v>35323.18</v>
      </c>
      <c r="E715" s="150" t="str">
        <f t="shared" si="15"/>
        <v>-</v>
      </c>
      <c r="F715" s="117"/>
    </row>
    <row r="716" spans="1:6" s="115" customFormat="1" x14ac:dyDescent="0.25">
      <c r="A716" s="108" t="s">
        <v>47</v>
      </c>
      <c r="B716" s="122"/>
      <c r="C716" s="122"/>
      <c r="D716" s="122">
        <v>1581.08</v>
      </c>
      <c r="E716" s="150" t="str">
        <f t="shared" si="15"/>
        <v>-</v>
      </c>
      <c r="F716" s="118"/>
    </row>
    <row r="717" spans="1:6" s="115" customFormat="1" x14ac:dyDescent="0.25">
      <c r="A717" s="108" t="s">
        <v>49</v>
      </c>
      <c r="B717" s="122"/>
      <c r="C717" s="122"/>
      <c r="D717" s="122">
        <v>5828.31</v>
      </c>
      <c r="E717" s="150" t="str">
        <f t="shared" si="15"/>
        <v>-</v>
      </c>
    </row>
    <row r="718" spans="1:6" x14ac:dyDescent="0.25">
      <c r="A718" s="107" t="s">
        <v>50</v>
      </c>
      <c r="B718" s="121">
        <v>15100</v>
      </c>
      <c r="C718" s="121">
        <v>15100</v>
      </c>
      <c r="D718" s="121">
        <v>9933.65</v>
      </c>
      <c r="E718" s="147">
        <f t="shared" si="15"/>
        <v>65.785761589403961</v>
      </c>
      <c r="F718" s="118"/>
    </row>
    <row r="719" spans="1:6" s="115" customFormat="1" x14ac:dyDescent="0.25">
      <c r="A719" s="108" t="s">
        <v>53</v>
      </c>
      <c r="B719" s="122"/>
      <c r="C719" s="122"/>
      <c r="D719" s="122">
        <v>1904.04</v>
      </c>
      <c r="E719" s="150" t="str">
        <f t="shared" si="15"/>
        <v>-</v>
      </c>
      <c r="F719"/>
    </row>
    <row r="720" spans="1:6" x14ac:dyDescent="0.25">
      <c r="A720" s="108" t="s">
        <v>57</v>
      </c>
      <c r="B720" s="122"/>
      <c r="C720" s="122"/>
      <c r="D720" s="122">
        <v>600</v>
      </c>
      <c r="E720" s="150" t="str">
        <f t="shared" si="15"/>
        <v>-</v>
      </c>
      <c r="F720" s="115"/>
    </row>
    <row r="721" spans="1:6" s="117" customFormat="1" x14ac:dyDescent="0.25">
      <c r="A721" s="108" t="s">
        <v>58</v>
      </c>
      <c r="B721" s="122"/>
      <c r="C721" s="122"/>
      <c r="D721" s="122">
        <v>7429.61</v>
      </c>
      <c r="E721" s="150" t="str">
        <f t="shared" si="15"/>
        <v>-</v>
      </c>
    </row>
    <row r="722" spans="1:6" s="116" customFormat="1" x14ac:dyDescent="0.25">
      <c r="A722" s="107" t="s">
        <v>115</v>
      </c>
      <c r="B722" s="121">
        <v>3000</v>
      </c>
      <c r="C722" s="121">
        <v>3000</v>
      </c>
      <c r="D722" s="121">
        <v>6561.5</v>
      </c>
      <c r="E722" s="147">
        <f t="shared" si="15"/>
        <v>218.71666666666667</v>
      </c>
      <c r="F722" s="115"/>
    </row>
    <row r="723" spans="1:6" s="115" customFormat="1" x14ac:dyDescent="0.25">
      <c r="A723" s="108" t="s">
        <v>119</v>
      </c>
      <c r="B723" s="122"/>
      <c r="C723" s="122"/>
      <c r="D723" s="122">
        <v>6561.5</v>
      </c>
      <c r="E723" s="150" t="str">
        <f t="shared" si="15"/>
        <v>-</v>
      </c>
      <c r="F723"/>
    </row>
    <row r="724" spans="1:6" s="115" customFormat="1" x14ac:dyDescent="0.25">
      <c r="A724" s="106" t="s">
        <v>402</v>
      </c>
      <c r="B724" s="123">
        <v>1415570</v>
      </c>
      <c r="C724" s="123">
        <v>1415570</v>
      </c>
      <c r="D724" s="123">
        <v>217643.85</v>
      </c>
      <c r="E724" s="149">
        <f t="shared" si="15"/>
        <v>15.374997350890455</v>
      </c>
    </row>
    <row r="725" spans="1:6" x14ac:dyDescent="0.25">
      <c r="A725" s="110" t="s">
        <v>190</v>
      </c>
      <c r="B725" s="126">
        <v>31195</v>
      </c>
      <c r="C725" s="126">
        <v>31195</v>
      </c>
      <c r="D725" s="126">
        <v>10383.1</v>
      </c>
      <c r="E725" s="148">
        <f t="shared" si="15"/>
        <v>33.284500721269431</v>
      </c>
      <c r="F725" s="115"/>
    </row>
    <row r="726" spans="1:6" x14ac:dyDescent="0.25">
      <c r="A726" s="107" t="s">
        <v>43</v>
      </c>
      <c r="B726" s="121">
        <v>10000</v>
      </c>
      <c r="C726" s="121">
        <v>10000</v>
      </c>
      <c r="D726" s="121">
        <v>509.6</v>
      </c>
      <c r="E726" s="147">
        <f t="shared" si="15"/>
        <v>5.0960000000000001</v>
      </c>
      <c r="F726" s="115"/>
    </row>
    <row r="727" spans="1:6" x14ac:dyDescent="0.25">
      <c r="A727" s="108" t="s">
        <v>45</v>
      </c>
      <c r="B727" s="122"/>
      <c r="C727" s="122"/>
      <c r="D727" s="122">
        <v>209.42</v>
      </c>
      <c r="E727" s="150" t="str">
        <f t="shared" si="15"/>
        <v>-</v>
      </c>
      <c r="F727" s="115"/>
    </row>
    <row r="728" spans="1:6" s="115" customFormat="1" x14ac:dyDescent="0.25">
      <c r="A728" s="108" t="s">
        <v>47</v>
      </c>
      <c r="B728" s="122"/>
      <c r="C728" s="122"/>
      <c r="D728" s="122">
        <v>286.64999999999998</v>
      </c>
      <c r="E728" s="150" t="str">
        <f t="shared" si="15"/>
        <v>-</v>
      </c>
    </row>
    <row r="729" spans="1:6" s="115" customFormat="1" x14ac:dyDescent="0.25">
      <c r="A729" s="108" t="s">
        <v>49</v>
      </c>
      <c r="B729" s="122"/>
      <c r="C729" s="122"/>
      <c r="D729" s="122">
        <v>13.53</v>
      </c>
      <c r="E729" s="150" t="str">
        <f t="shared" si="15"/>
        <v>-</v>
      </c>
      <c r="F729"/>
    </row>
    <row r="730" spans="1:6" s="115" customFormat="1" x14ac:dyDescent="0.25">
      <c r="A730" s="107" t="s">
        <v>50</v>
      </c>
      <c r="B730" s="121">
        <v>21100</v>
      </c>
      <c r="C730" s="121">
        <v>21100</v>
      </c>
      <c r="D730" s="121">
        <v>9821.0400000000009</v>
      </c>
      <c r="E730" s="147">
        <f t="shared" si="15"/>
        <v>46.545213270142185</v>
      </c>
      <c r="F730"/>
    </row>
    <row r="731" spans="1:6" s="117" customFormat="1" x14ac:dyDescent="0.25">
      <c r="A731" s="108" t="s">
        <v>57</v>
      </c>
      <c r="B731" s="122"/>
      <c r="C731" s="122"/>
      <c r="D731" s="122">
        <v>563.29999999999995</v>
      </c>
      <c r="E731" s="150" t="str">
        <f t="shared" ref="E731:E788" si="16">IFERROR(D731/C731*100,"-")</f>
        <v>-</v>
      </c>
      <c r="F731" s="115"/>
    </row>
    <row r="732" spans="1:6" s="115" customFormat="1" x14ac:dyDescent="0.25">
      <c r="A732" s="108" t="s">
        <v>58</v>
      </c>
      <c r="B732" s="122"/>
      <c r="C732" s="122"/>
      <c r="D732" s="122">
        <v>3283.68</v>
      </c>
      <c r="E732" s="150" t="str">
        <f t="shared" si="16"/>
        <v>-</v>
      </c>
      <c r="F732"/>
    </row>
    <row r="733" spans="1:6" s="117" customFormat="1" x14ac:dyDescent="0.25">
      <c r="A733" s="108" t="s">
        <v>64</v>
      </c>
      <c r="B733" s="122"/>
      <c r="C733" s="122"/>
      <c r="D733" s="122">
        <v>1122.5</v>
      </c>
      <c r="E733" s="150" t="str">
        <f t="shared" si="16"/>
        <v>-</v>
      </c>
      <c r="F733"/>
    </row>
    <row r="734" spans="1:6" s="118" customFormat="1" x14ac:dyDescent="0.25">
      <c r="A734" s="108" t="s">
        <v>70</v>
      </c>
      <c r="B734" s="122"/>
      <c r="C734" s="122"/>
      <c r="D734" s="122">
        <v>2505.31</v>
      </c>
      <c r="E734" s="150" t="str">
        <f t="shared" si="16"/>
        <v>-</v>
      </c>
      <c r="F734" s="115"/>
    </row>
    <row r="735" spans="1:6" s="115" customFormat="1" x14ac:dyDescent="0.25">
      <c r="A735" s="108" t="s">
        <v>72</v>
      </c>
      <c r="B735" s="122"/>
      <c r="C735" s="122"/>
      <c r="D735" s="122">
        <v>606.25</v>
      </c>
      <c r="E735" s="150" t="str">
        <f t="shared" si="16"/>
        <v>-</v>
      </c>
    </row>
    <row r="736" spans="1:6" s="118" customFormat="1" x14ac:dyDescent="0.25">
      <c r="A736" s="108" t="s">
        <v>76</v>
      </c>
      <c r="B736" s="122"/>
      <c r="C736" s="122"/>
      <c r="D736" s="122">
        <v>60</v>
      </c>
      <c r="E736" s="150" t="str">
        <f t="shared" si="16"/>
        <v>-</v>
      </c>
      <c r="F736" s="116"/>
    </row>
    <row r="737" spans="1:6" x14ac:dyDescent="0.25">
      <c r="A737" s="108" t="s">
        <v>81</v>
      </c>
      <c r="B737" s="122"/>
      <c r="C737" s="122"/>
      <c r="D737" s="122">
        <v>1680</v>
      </c>
      <c r="E737" s="150" t="str">
        <f t="shared" si="16"/>
        <v>-</v>
      </c>
    </row>
    <row r="738" spans="1:6" s="115" customFormat="1" x14ac:dyDescent="0.25">
      <c r="A738" s="107" t="s">
        <v>115</v>
      </c>
      <c r="B738" s="121">
        <v>95</v>
      </c>
      <c r="C738" s="121">
        <v>95</v>
      </c>
      <c r="D738" s="121">
        <v>52.46</v>
      </c>
      <c r="E738" s="147">
        <f t="shared" si="16"/>
        <v>55.221052631578949</v>
      </c>
      <c r="F738"/>
    </row>
    <row r="739" spans="1:6" s="117" customFormat="1" x14ac:dyDescent="0.25">
      <c r="A739" s="108" t="s">
        <v>127</v>
      </c>
      <c r="B739" s="122"/>
      <c r="C739" s="122"/>
      <c r="D739" s="122">
        <v>52.46</v>
      </c>
      <c r="E739" s="150" t="str">
        <f t="shared" si="16"/>
        <v>-</v>
      </c>
      <c r="F739" s="115"/>
    </row>
    <row r="740" spans="1:6" s="115" customFormat="1" x14ac:dyDescent="0.25">
      <c r="A740" s="110" t="s">
        <v>197</v>
      </c>
      <c r="B740" s="126">
        <v>53550</v>
      </c>
      <c r="C740" s="126">
        <v>53550</v>
      </c>
      <c r="D740" s="126">
        <v>23553.56</v>
      </c>
      <c r="E740" s="148">
        <f t="shared" si="16"/>
        <v>43.984239028944913</v>
      </c>
      <c r="F740"/>
    </row>
    <row r="741" spans="1:6" x14ac:dyDescent="0.25">
      <c r="A741" s="107" t="s">
        <v>50</v>
      </c>
      <c r="B741" s="121">
        <v>35616</v>
      </c>
      <c r="C741" s="121">
        <v>35616</v>
      </c>
      <c r="D741" s="121">
        <v>17930.39</v>
      </c>
      <c r="E741" s="147">
        <f t="shared" si="16"/>
        <v>50.343637690925426</v>
      </c>
      <c r="F741" s="115"/>
    </row>
    <row r="742" spans="1:6" s="115" customFormat="1" x14ac:dyDescent="0.25">
      <c r="A742" s="108" t="s">
        <v>52</v>
      </c>
      <c r="B742" s="122"/>
      <c r="C742" s="122"/>
      <c r="D742" s="122">
        <v>378.54</v>
      </c>
      <c r="E742" s="150" t="str">
        <f t="shared" si="16"/>
        <v>-</v>
      </c>
      <c r="F742"/>
    </row>
    <row r="743" spans="1:6" s="115" customFormat="1" x14ac:dyDescent="0.25">
      <c r="A743" s="108" t="s">
        <v>54</v>
      </c>
      <c r="B743" s="122"/>
      <c r="C743" s="122"/>
      <c r="D743" s="122">
        <v>776</v>
      </c>
      <c r="E743" s="150" t="str">
        <f t="shared" si="16"/>
        <v>-</v>
      </c>
      <c r="F743"/>
    </row>
    <row r="744" spans="1:6" s="115" customFormat="1" x14ac:dyDescent="0.25">
      <c r="A744" s="108" t="s">
        <v>57</v>
      </c>
      <c r="B744" s="122"/>
      <c r="C744" s="122"/>
      <c r="D744" s="122">
        <v>1715.67</v>
      </c>
      <c r="E744" s="150" t="str">
        <f t="shared" si="16"/>
        <v>-</v>
      </c>
    </row>
    <row r="745" spans="1:6" s="115" customFormat="1" x14ac:dyDescent="0.25">
      <c r="A745" s="108" t="s">
        <v>58</v>
      </c>
      <c r="B745" s="122"/>
      <c r="C745" s="122"/>
      <c r="D745" s="122">
        <v>1477.49</v>
      </c>
      <c r="E745" s="150" t="str">
        <f t="shared" si="16"/>
        <v>-</v>
      </c>
      <c r="F745" s="116"/>
    </row>
    <row r="746" spans="1:6" s="115" customFormat="1" x14ac:dyDescent="0.25">
      <c r="A746" s="108" t="s">
        <v>59</v>
      </c>
      <c r="B746" s="122"/>
      <c r="C746" s="122"/>
      <c r="D746" s="122">
        <v>99.76</v>
      </c>
      <c r="E746" s="150" t="str">
        <f t="shared" si="16"/>
        <v>-</v>
      </c>
      <c r="F746"/>
    </row>
    <row r="747" spans="1:6" x14ac:dyDescent="0.25">
      <c r="A747" s="108" t="s">
        <v>64</v>
      </c>
      <c r="B747" s="122"/>
      <c r="C747" s="122"/>
      <c r="D747" s="122">
        <v>7.31</v>
      </c>
      <c r="E747" s="150" t="str">
        <f t="shared" si="16"/>
        <v>-</v>
      </c>
      <c r="F747" s="115"/>
    </row>
    <row r="748" spans="1:6" x14ac:dyDescent="0.25">
      <c r="A748" s="108" t="s">
        <v>65</v>
      </c>
      <c r="B748" s="122"/>
      <c r="C748" s="122"/>
      <c r="D748" s="122">
        <v>4241.78</v>
      </c>
      <c r="E748" s="150" t="str">
        <f t="shared" si="16"/>
        <v>-</v>
      </c>
      <c r="F748" s="115"/>
    </row>
    <row r="749" spans="1:6" s="115" customFormat="1" x14ac:dyDescent="0.25">
      <c r="A749" s="108" t="s">
        <v>67</v>
      </c>
      <c r="B749" s="122"/>
      <c r="C749" s="122"/>
      <c r="D749" s="122">
        <v>14.73</v>
      </c>
      <c r="E749" s="150" t="str">
        <f t="shared" si="16"/>
        <v>-</v>
      </c>
    </row>
    <row r="750" spans="1:6" x14ac:dyDescent="0.25">
      <c r="A750" s="108" t="s">
        <v>71</v>
      </c>
      <c r="B750" s="122"/>
      <c r="C750" s="122"/>
      <c r="D750" s="122">
        <v>373.01</v>
      </c>
      <c r="E750" s="150" t="str">
        <f t="shared" si="16"/>
        <v>-</v>
      </c>
    </row>
    <row r="751" spans="1:6" x14ac:dyDescent="0.25">
      <c r="A751" s="108" t="s">
        <v>72</v>
      </c>
      <c r="B751" s="122"/>
      <c r="C751" s="122"/>
      <c r="D751" s="122">
        <v>64.040000000000006</v>
      </c>
      <c r="E751" s="150" t="str">
        <f t="shared" si="16"/>
        <v>-</v>
      </c>
    </row>
    <row r="752" spans="1:6" s="115" customFormat="1" x14ac:dyDescent="0.25">
      <c r="A752" s="108" t="s">
        <v>77</v>
      </c>
      <c r="B752" s="122"/>
      <c r="C752" s="122"/>
      <c r="D752" s="122">
        <v>28.47</v>
      </c>
      <c r="E752" s="150" t="str">
        <f t="shared" si="16"/>
        <v>-</v>
      </c>
      <c r="F752" s="116"/>
    </row>
    <row r="753" spans="1:6" s="115" customFormat="1" x14ac:dyDescent="0.25">
      <c r="A753" s="108" t="s">
        <v>78</v>
      </c>
      <c r="B753" s="122"/>
      <c r="C753" s="122"/>
      <c r="D753" s="122">
        <v>1097.0899999999999</v>
      </c>
      <c r="E753" s="150" t="str">
        <f t="shared" si="16"/>
        <v>-</v>
      </c>
    </row>
    <row r="754" spans="1:6" s="116" customFormat="1" x14ac:dyDescent="0.25">
      <c r="A754" s="108" t="s">
        <v>79</v>
      </c>
      <c r="B754" s="122"/>
      <c r="C754" s="122"/>
      <c r="D754" s="122">
        <v>125</v>
      </c>
      <c r="E754" s="150" t="str">
        <f t="shared" si="16"/>
        <v>-</v>
      </c>
      <c r="F754"/>
    </row>
    <row r="755" spans="1:6" s="115" customFormat="1" x14ac:dyDescent="0.25">
      <c r="A755" s="108" t="s">
        <v>80</v>
      </c>
      <c r="B755" s="122"/>
      <c r="C755" s="122"/>
      <c r="D755" s="122">
        <v>1289.44</v>
      </c>
      <c r="E755" s="150" t="str">
        <f t="shared" si="16"/>
        <v>-</v>
      </c>
      <c r="F755"/>
    </row>
    <row r="756" spans="1:6" x14ac:dyDescent="0.25">
      <c r="A756" s="108" t="s">
        <v>81</v>
      </c>
      <c r="B756" s="122"/>
      <c r="C756" s="122"/>
      <c r="D756" s="122">
        <v>6242.06</v>
      </c>
      <c r="E756" s="150" t="str">
        <f t="shared" si="16"/>
        <v>-</v>
      </c>
    </row>
    <row r="757" spans="1:6" x14ac:dyDescent="0.25">
      <c r="A757" s="107" t="s">
        <v>115</v>
      </c>
      <c r="B757" s="121">
        <v>17934</v>
      </c>
      <c r="C757" s="121">
        <v>17934</v>
      </c>
      <c r="D757" s="121">
        <v>5623.17</v>
      </c>
      <c r="E757" s="147">
        <f t="shared" si="16"/>
        <v>31.35480093676815</v>
      </c>
      <c r="F757" s="116"/>
    </row>
    <row r="758" spans="1:6" s="115" customFormat="1" x14ac:dyDescent="0.25">
      <c r="A758" s="108" t="s">
        <v>119</v>
      </c>
      <c r="B758" s="122"/>
      <c r="C758" s="122"/>
      <c r="D758" s="122">
        <v>2201.4499999999998</v>
      </c>
      <c r="E758" s="150" t="str">
        <f t="shared" si="16"/>
        <v>-</v>
      </c>
    </row>
    <row r="759" spans="1:6" x14ac:dyDescent="0.25">
      <c r="A759" s="108" t="s">
        <v>120</v>
      </c>
      <c r="B759" s="122"/>
      <c r="C759" s="122"/>
      <c r="D759" s="122">
        <v>1022.48</v>
      </c>
      <c r="E759" s="150" t="str">
        <f t="shared" si="16"/>
        <v>-</v>
      </c>
      <c r="F759" s="115"/>
    </row>
    <row r="760" spans="1:6" s="115" customFormat="1" x14ac:dyDescent="0.25">
      <c r="A760" s="108" t="s">
        <v>200</v>
      </c>
      <c r="B760" s="122"/>
      <c r="C760" s="122"/>
      <c r="D760" s="122">
        <v>141.86000000000001</v>
      </c>
      <c r="E760" s="150" t="str">
        <f t="shared" si="16"/>
        <v>-</v>
      </c>
      <c r="F760" s="117"/>
    </row>
    <row r="761" spans="1:6" x14ac:dyDescent="0.25">
      <c r="A761" s="108" t="s">
        <v>123</v>
      </c>
      <c r="B761" s="122"/>
      <c r="C761" s="122"/>
      <c r="D761" s="122">
        <v>1696.9</v>
      </c>
      <c r="E761" s="150" t="str">
        <f t="shared" si="16"/>
        <v>-</v>
      </c>
      <c r="F761" s="115"/>
    </row>
    <row r="762" spans="1:6" x14ac:dyDescent="0.25">
      <c r="A762" s="108" t="s">
        <v>127</v>
      </c>
      <c r="B762" s="122"/>
      <c r="C762" s="122"/>
      <c r="D762" s="122">
        <v>560.48</v>
      </c>
      <c r="E762" s="150" t="str">
        <f t="shared" si="16"/>
        <v>-</v>
      </c>
      <c r="F762" s="115"/>
    </row>
    <row r="763" spans="1:6" s="115" customFormat="1" ht="13.5" customHeight="1" x14ac:dyDescent="0.25">
      <c r="A763" s="110" t="s">
        <v>193</v>
      </c>
      <c r="B763" s="126">
        <v>53216</v>
      </c>
      <c r="C763" s="126">
        <v>53216</v>
      </c>
      <c r="D763" s="126">
        <v>16551.62</v>
      </c>
      <c r="E763" s="148">
        <f t="shared" si="16"/>
        <v>31.102713469633191</v>
      </c>
      <c r="F763" s="117"/>
    </row>
    <row r="764" spans="1:6" s="116" customFormat="1" ht="13.5" customHeight="1" x14ac:dyDescent="0.25">
      <c r="A764" s="107" t="s">
        <v>50</v>
      </c>
      <c r="B764" s="121">
        <v>47016</v>
      </c>
      <c r="C764" s="121">
        <v>47016</v>
      </c>
      <c r="D764" s="121">
        <v>15601.91</v>
      </c>
      <c r="E764" s="147">
        <f t="shared" si="16"/>
        <v>33.184256423345246</v>
      </c>
      <c r="F764" s="117"/>
    </row>
    <row r="765" spans="1:6" ht="13.5" customHeight="1" x14ac:dyDescent="0.25">
      <c r="A765" s="108" t="s">
        <v>52</v>
      </c>
      <c r="B765" s="122"/>
      <c r="C765" s="122"/>
      <c r="D765" s="122">
        <v>360</v>
      </c>
      <c r="E765" s="150" t="str">
        <f t="shared" si="16"/>
        <v>-</v>
      </c>
      <c r="F765" s="115"/>
    </row>
    <row r="766" spans="1:6" s="117" customFormat="1" ht="13.5" customHeight="1" x14ac:dyDescent="0.25">
      <c r="A766" s="108" t="s">
        <v>57</v>
      </c>
      <c r="B766" s="122"/>
      <c r="C766" s="122"/>
      <c r="D766" s="122">
        <v>1768.05</v>
      </c>
      <c r="E766" s="150" t="str">
        <f t="shared" si="16"/>
        <v>-</v>
      </c>
    </row>
    <row r="767" spans="1:6" s="115" customFormat="1" ht="13.5" customHeight="1" x14ac:dyDescent="0.25">
      <c r="A767" s="108" t="s">
        <v>58</v>
      </c>
      <c r="B767" s="122"/>
      <c r="C767" s="122"/>
      <c r="D767" s="122">
        <v>127.91</v>
      </c>
      <c r="E767" s="150" t="str">
        <f t="shared" si="16"/>
        <v>-</v>
      </c>
      <c r="F767" s="117"/>
    </row>
    <row r="768" spans="1:6" s="115" customFormat="1" ht="13.5" customHeight="1" x14ac:dyDescent="0.25">
      <c r="A768" s="108" t="s">
        <v>64</v>
      </c>
      <c r="B768" s="122"/>
      <c r="C768" s="122"/>
      <c r="D768" s="122">
        <v>2305.8000000000002</v>
      </c>
      <c r="E768" s="150" t="str">
        <f t="shared" si="16"/>
        <v>-</v>
      </c>
    </row>
    <row r="769" spans="1:6" s="115" customFormat="1" ht="13.5" customHeight="1" x14ac:dyDescent="0.25">
      <c r="A769" s="108" t="s">
        <v>71</v>
      </c>
      <c r="B769" s="122"/>
      <c r="C769" s="122"/>
      <c r="D769" s="122">
        <v>202.08</v>
      </c>
      <c r="E769" s="150" t="str">
        <f t="shared" si="16"/>
        <v>-</v>
      </c>
      <c r="F769" s="117"/>
    </row>
    <row r="770" spans="1:6" s="117" customFormat="1" ht="13.5" customHeight="1" x14ac:dyDescent="0.25">
      <c r="A770" s="108" t="s">
        <v>72</v>
      </c>
      <c r="B770" s="122"/>
      <c r="C770" s="122"/>
      <c r="D770" s="122">
        <v>2180</v>
      </c>
      <c r="E770" s="150" t="str">
        <f t="shared" si="16"/>
        <v>-</v>
      </c>
      <c r="F770" s="115"/>
    </row>
    <row r="771" spans="1:6" ht="13.5" customHeight="1" x14ac:dyDescent="0.25">
      <c r="A771" s="108" t="s">
        <v>78</v>
      </c>
      <c r="B771" s="122"/>
      <c r="C771" s="122"/>
      <c r="D771" s="122">
        <v>441.46</v>
      </c>
      <c r="E771" s="150" t="str">
        <f t="shared" si="16"/>
        <v>-</v>
      </c>
      <c r="F771" s="119"/>
    </row>
    <row r="772" spans="1:6" ht="13.5" customHeight="1" x14ac:dyDescent="0.25">
      <c r="A772" s="108" t="s">
        <v>81</v>
      </c>
      <c r="B772" s="122"/>
      <c r="C772" s="122"/>
      <c r="D772" s="122">
        <v>8216.61</v>
      </c>
      <c r="E772" s="150" t="str">
        <f t="shared" si="16"/>
        <v>-</v>
      </c>
      <c r="F772" s="115"/>
    </row>
    <row r="773" spans="1:6" s="116" customFormat="1" ht="13.5" customHeight="1" x14ac:dyDescent="0.25">
      <c r="A773" s="107" t="s">
        <v>115</v>
      </c>
      <c r="B773" s="121">
        <v>6200</v>
      </c>
      <c r="C773" s="121">
        <v>6200</v>
      </c>
      <c r="D773" s="121">
        <v>949.71</v>
      </c>
      <c r="E773" s="147">
        <f t="shared" si="16"/>
        <v>15.317903225806454</v>
      </c>
      <c r="F773" s="118"/>
    </row>
    <row r="774" spans="1:6" s="156" customFormat="1" ht="13.5" customHeight="1" x14ac:dyDescent="0.25">
      <c r="A774" s="108" t="s">
        <v>127</v>
      </c>
      <c r="B774" s="122"/>
      <c r="C774" s="122"/>
      <c r="D774" s="122">
        <v>949.71</v>
      </c>
      <c r="E774" s="150" t="str">
        <f t="shared" si="16"/>
        <v>-</v>
      </c>
      <c r="F774" s="118"/>
    </row>
    <row r="775" spans="1:6" ht="13.5" customHeight="1" x14ac:dyDescent="0.25">
      <c r="A775" s="110" t="s">
        <v>195</v>
      </c>
      <c r="B775" s="126">
        <v>1261084</v>
      </c>
      <c r="C775" s="126">
        <v>1261084</v>
      </c>
      <c r="D775" s="126">
        <v>135810.89000000001</v>
      </c>
      <c r="E775" s="148">
        <f t="shared" si="16"/>
        <v>10.769376980439052</v>
      </c>
      <c r="F775" s="117"/>
    </row>
    <row r="776" spans="1:6" ht="13.5" customHeight="1" x14ac:dyDescent="0.25">
      <c r="A776" s="107" t="s">
        <v>43</v>
      </c>
      <c r="B776" s="121">
        <v>33520</v>
      </c>
      <c r="C776" s="121">
        <v>33520</v>
      </c>
      <c r="D776" s="121">
        <v>15370.1</v>
      </c>
      <c r="E776" s="147">
        <f t="shared" si="16"/>
        <v>45.853520286396183</v>
      </c>
      <c r="F776" s="117"/>
    </row>
    <row r="777" spans="1:6" ht="13.5" customHeight="1" x14ac:dyDescent="0.25">
      <c r="A777" s="108" t="s">
        <v>45</v>
      </c>
      <c r="B777" s="122"/>
      <c r="C777" s="122"/>
      <c r="D777" s="122">
        <v>12592.28</v>
      </c>
      <c r="E777" s="150" t="str">
        <f t="shared" si="16"/>
        <v>-</v>
      </c>
      <c r="F777" s="115"/>
    </row>
    <row r="778" spans="1:6" s="157" customFormat="1" ht="13.5" customHeight="1" x14ac:dyDescent="0.25">
      <c r="A778" s="108" t="s">
        <v>47</v>
      </c>
      <c r="B778" s="122"/>
      <c r="C778" s="122"/>
      <c r="D778" s="122">
        <v>700</v>
      </c>
      <c r="E778" s="150" t="str">
        <f t="shared" si="16"/>
        <v>-</v>
      </c>
      <c r="F778" s="115"/>
    </row>
    <row r="779" spans="1:6" s="115" customFormat="1" ht="13.5" customHeight="1" x14ac:dyDescent="0.25">
      <c r="A779" s="108" t="s">
        <v>49</v>
      </c>
      <c r="B779" s="122"/>
      <c r="C779" s="122"/>
      <c r="D779" s="122">
        <v>2077.8200000000002</v>
      </c>
      <c r="E779" s="150" t="str">
        <f t="shared" si="16"/>
        <v>-</v>
      </c>
      <c r="F779" s="116"/>
    </row>
    <row r="780" spans="1:6" s="115" customFormat="1" ht="13.5" customHeight="1" x14ac:dyDescent="0.25">
      <c r="A780" s="107" t="s">
        <v>50</v>
      </c>
      <c r="B780" s="121">
        <v>160986</v>
      </c>
      <c r="C780" s="121">
        <v>160986</v>
      </c>
      <c r="D780" s="121">
        <v>61143.23</v>
      </c>
      <c r="E780" s="147">
        <f t="shared" si="16"/>
        <v>37.980464139738864</v>
      </c>
      <c r="F780" s="116"/>
    </row>
    <row r="781" spans="1:6" s="117" customFormat="1" ht="13.5" customHeight="1" x14ac:dyDescent="0.25">
      <c r="A781" s="108" t="s">
        <v>52</v>
      </c>
      <c r="B781" s="122"/>
      <c r="C781" s="122"/>
      <c r="D781" s="122">
        <v>877</v>
      </c>
      <c r="E781" s="150" t="str">
        <f t="shared" si="16"/>
        <v>-</v>
      </c>
    </row>
    <row r="782" spans="1:6" s="115" customFormat="1" ht="13.5" customHeight="1" x14ac:dyDescent="0.25">
      <c r="A782" s="108" t="s">
        <v>53</v>
      </c>
      <c r="B782" s="122"/>
      <c r="C782" s="122"/>
      <c r="D782" s="122">
        <v>8718.74</v>
      </c>
      <c r="E782" s="150" t="str">
        <f t="shared" si="16"/>
        <v>-</v>
      </c>
      <c r="F782"/>
    </row>
    <row r="783" spans="1:6" s="115" customFormat="1" ht="13.5" customHeight="1" x14ac:dyDescent="0.25">
      <c r="A783" s="108" t="s">
        <v>57</v>
      </c>
      <c r="B783" s="122"/>
      <c r="C783" s="122"/>
      <c r="D783" s="122">
        <v>12443.89</v>
      </c>
      <c r="E783" s="150" t="str">
        <f t="shared" si="16"/>
        <v>-</v>
      </c>
      <c r="F783"/>
    </row>
    <row r="784" spans="1:6" s="117" customFormat="1" ht="13.5" customHeight="1" x14ac:dyDescent="0.25">
      <c r="A784" s="108" t="s">
        <v>58</v>
      </c>
      <c r="B784" s="122"/>
      <c r="C784" s="122"/>
      <c r="D784" s="122">
        <v>4337.8100000000004</v>
      </c>
      <c r="E784" s="150" t="str">
        <f t="shared" si="16"/>
        <v>-</v>
      </c>
      <c r="F784" s="118"/>
    </row>
    <row r="785" spans="1:6" s="117" customFormat="1" ht="13.5" customHeight="1" x14ac:dyDescent="0.25">
      <c r="A785" s="108" t="s">
        <v>60</v>
      </c>
      <c r="B785" s="122"/>
      <c r="C785" s="122"/>
      <c r="D785" s="122">
        <v>475</v>
      </c>
      <c r="E785" s="150" t="str">
        <f t="shared" si="16"/>
        <v>-</v>
      </c>
      <c r="F785"/>
    </row>
    <row r="786" spans="1:6" s="115" customFormat="1" ht="13.5" customHeight="1" x14ac:dyDescent="0.25">
      <c r="A786" s="108" t="s">
        <v>533</v>
      </c>
      <c r="B786" s="122"/>
      <c r="C786" s="122"/>
      <c r="D786" s="122">
        <v>3650.26</v>
      </c>
      <c r="E786" s="150" t="str">
        <f t="shared" si="16"/>
        <v>-</v>
      </c>
      <c r="F786"/>
    </row>
    <row r="787" spans="1:6" s="117" customFormat="1" ht="13.5" customHeight="1" x14ac:dyDescent="0.25">
      <c r="A787" s="108" t="s">
        <v>64</v>
      </c>
      <c r="B787" s="122"/>
      <c r="C787" s="122"/>
      <c r="D787" s="122">
        <v>2920.5</v>
      </c>
      <c r="E787" s="150" t="str">
        <f t="shared" si="16"/>
        <v>-</v>
      </c>
      <c r="F787"/>
    </row>
    <row r="788" spans="1:6" s="117" customFormat="1" ht="13.5" customHeight="1" x14ac:dyDescent="0.25">
      <c r="A788" s="108" t="s">
        <v>65</v>
      </c>
      <c r="B788" s="122"/>
      <c r="C788" s="122"/>
      <c r="D788" s="122">
        <v>14910.93</v>
      </c>
      <c r="E788" s="150" t="str">
        <f t="shared" si="16"/>
        <v>-</v>
      </c>
      <c r="F788"/>
    </row>
    <row r="789" spans="1:6" s="115" customFormat="1" ht="14.25" customHeight="1" x14ac:dyDescent="0.25">
      <c r="A789" s="108" t="s">
        <v>68</v>
      </c>
      <c r="B789" s="122"/>
      <c r="C789" s="122"/>
      <c r="D789" s="122">
        <v>1125</v>
      </c>
      <c r="E789" s="150" t="str">
        <f t="shared" ref="E789:E844" si="17">IFERROR(D789/C789*100,"-")</f>
        <v>-</v>
      </c>
      <c r="F789"/>
    </row>
    <row r="790" spans="1:6" s="117" customFormat="1" ht="14.25" customHeight="1" x14ac:dyDescent="0.25">
      <c r="A790" s="108" t="s">
        <v>72</v>
      </c>
      <c r="B790" s="122"/>
      <c r="C790" s="122"/>
      <c r="D790" s="122">
        <v>9363.6299999999992</v>
      </c>
      <c r="E790" s="150" t="str">
        <f t="shared" si="17"/>
        <v>-</v>
      </c>
      <c r="F790" s="116"/>
    </row>
    <row r="791" spans="1:6" s="117" customFormat="1" ht="14.25" customHeight="1" x14ac:dyDescent="0.25">
      <c r="A791" s="108" t="s">
        <v>74</v>
      </c>
      <c r="B791" s="122"/>
      <c r="C791" s="122"/>
      <c r="D791" s="122">
        <v>357.2</v>
      </c>
      <c r="E791" s="150" t="str">
        <f t="shared" si="17"/>
        <v>-</v>
      </c>
      <c r="F791"/>
    </row>
    <row r="792" spans="1:6" s="115" customFormat="1" ht="14.25" customHeight="1" x14ac:dyDescent="0.25">
      <c r="A792" s="108" t="s">
        <v>80</v>
      </c>
      <c r="B792" s="122"/>
      <c r="C792" s="122"/>
      <c r="D792" s="122">
        <v>194</v>
      </c>
      <c r="E792" s="150" t="str">
        <f t="shared" si="17"/>
        <v>-</v>
      </c>
      <c r="F792" s="116"/>
    </row>
    <row r="793" spans="1:6" s="119" customFormat="1" ht="14.25" customHeight="1" x14ac:dyDescent="0.25">
      <c r="A793" s="108" t="s">
        <v>81</v>
      </c>
      <c r="B793" s="122"/>
      <c r="C793" s="122"/>
      <c r="D793" s="122">
        <v>1769.27</v>
      </c>
      <c r="E793" s="150" t="str">
        <f t="shared" si="17"/>
        <v>-</v>
      </c>
      <c r="F793"/>
    </row>
    <row r="794" spans="1:6" s="115" customFormat="1" ht="14.25" customHeight="1" x14ac:dyDescent="0.25">
      <c r="A794" s="107" t="s">
        <v>100</v>
      </c>
      <c r="B794" s="121">
        <v>663035</v>
      </c>
      <c r="C794" s="121">
        <v>663035</v>
      </c>
      <c r="D794" s="121">
        <v>3503.02</v>
      </c>
      <c r="E794" s="147">
        <f t="shared" si="17"/>
        <v>0.52833108357779002</v>
      </c>
      <c r="F794"/>
    </row>
    <row r="795" spans="1:6" s="118" customFormat="1" ht="14.25" customHeight="1" x14ac:dyDescent="0.25">
      <c r="A795" s="108" t="s">
        <v>102</v>
      </c>
      <c r="B795" s="122"/>
      <c r="C795" s="122"/>
      <c r="D795" s="122">
        <v>493.6</v>
      </c>
      <c r="E795" s="150" t="str">
        <f t="shared" si="17"/>
        <v>-</v>
      </c>
      <c r="F795"/>
    </row>
    <row r="796" spans="1:6" s="118" customFormat="1" ht="14.25" customHeight="1" x14ac:dyDescent="0.25">
      <c r="A796" s="108" t="s">
        <v>103</v>
      </c>
      <c r="B796" s="122"/>
      <c r="C796" s="122"/>
      <c r="D796" s="122">
        <v>3009.42</v>
      </c>
      <c r="E796" s="150" t="str">
        <f t="shared" si="17"/>
        <v>-</v>
      </c>
      <c r="F796" s="117"/>
    </row>
    <row r="797" spans="1:6" s="117" customFormat="1" ht="14.25" customHeight="1" x14ac:dyDescent="0.25">
      <c r="A797" s="107" t="s">
        <v>115</v>
      </c>
      <c r="B797" s="121">
        <v>403543</v>
      </c>
      <c r="C797" s="121">
        <v>403543</v>
      </c>
      <c r="D797" s="121">
        <v>55794.54</v>
      </c>
      <c r="E797" s="147">
        <f t="shared" si="17"/>
        <v>13.826169701865727</v>
      </c>
      <c r="F797"/>
    </row>
    <row r="798" spans="1:6" s="156" customFormat="1" x14ac:dyDescent="0.25">
      <c r="A798" s="108" t="s">
        <v>119</v>
      </c>
      <c r="B798" s="122"/>
      <c r="C798" s="122"/>
      <c r="D798" s="122">
        <v>9720.4699999999993</v>
      </c>
      <c r="E798" s="150" t="str">
        <f t="shared" si="17"/>
        <v>-</v>
      </c>
      <c r="F798"/>
    </row>
    <row r="799" spans="1:6" s="115" customFormat="1" x14ac:dyDescent="0.25">
      <c r="A799" s="108" t="s">
        <v>120</v>
      </c>
      <c r="B799" s="122"/>
      <c r="C799" s="122"/>
      <c r="D799" s="122">
        <v>2287.5</v>
      </c>
      <c r="E799" s="150" t="str">
        <f t="shared" si="17"/>
        <v>-</v>
      </c>
    </row>
    <row r="800" spans="1:6" s="115" customFormat="1" ht="14.25" customHeight="1" x14ac:dyDescent="0.25">
      <c r="A800" s="108" t="s">
        <v>121</v>
      </c>
      <c r="B800" s="122"/>
      <c r="C800" s="122"/>
      <c r="D800" s="122">
        <v>13787.5</v>
      </c>
      <c r="E800" s="150" t="str">
        <f t="shared" si="17"/>
        <v>-</v>
      </c>
      <c r="F800"/>
    </row>
    <row r="801" spans="1:6" s="116" customFormat="1" ht="14.25" customHeight="1" x14ac:dyDescent="0.25">
      <c r="A801" s="108" t="s">
        <v>538</v>
      </c>
      <c r="B801" s="122"/>
      <c r="C801" s="122"/>
      <c r="D801" s="122">
        <v>3000</v>
      </c>
      <c r="E801" s="150" t="str">
        <f t="shared" si="17"/>
        <v>-</v>
      </c>
      <c r="F801"/>
    </row>
    <row r="802" spans="1:6" s="116" customFormat="1" ht="14.25" customHeight="1" x14ac:dyDescent="0.25">
      <c r="A802" s="108" t="s">
        <v>200</v>
      </c>
      <c r="B802" s="122"/>
      <c r="C802" s="122"/>
      <c r="D802" s="122">
        <v>174.73</v>
      </c>
      <c r="E802" s="150" t="str">
        <f t="shared" si="17"/>
        <v>-</v>
      </c>
      <c r="F802"/>
    </row>
    <row r="803" spans="1:6" s="116" customFormat="1" ht="14.25" customHeight="1" x14ac:dyDescent="0.25">
      <c r="A803" s="108" t="s">
        <v>123</v>
      </c>
      <c r="B803" s="122"/>
      <c r="C803" s="122"/>
      <c r="D803" s="122">
        <v>25545.43</v>
      </c>
      <c r="E803" s="150" t="str">
        <f t="shared" si="17"/>
        <v>-</v>
      </c>
      <c r="F803"/>
    </row>
    <row r="804" spans="1:6" s="117" customFormat="1" x14ac:dyDescent="0.25">
      <c r="A804" s="108" t="s">
        <v>127</v>
      </c>
      <c r="B804" s="122"/>
      <c r="C804" s="122"/>
      <c r="D804" s="122">
        <v>1278.9100000000001</v>
      </c>
      <c r="E804" s="150" t="str">
        <f t="shared" si="17"/>
        <v>-</v>
      </c>
      <c r="F804"/>
    </row>
    <row r="805" spans="1:6" x14ac:dyDescent="0.25">
      <c r="A805" s="110" t="s">
        <v>247</v>
      </c>
      <c r="B805" s="126">
        <v>14125</v>
      </c>
      <c r="C805" s="126">
        <v>14125</v>
      </c>
      <c r="D805" s="126">
        <v>5392.05</v>
      </c>
      <c r="E805" s="148">
        <f t="shared" si="17"/>
        <v>38.173805309734519</v>
      </c>
      <c r="F805" s="115"/>
    </row>
    <row r="806" spans="1:6" x14ac:dyDescent="0.25">
      <c r="A806" s="107" t="s">
        <v>50</v>
      </c>
      <c r="B806" s="121">
        <v>9325</v>
      </c>
      <c r="C806" s="121">
        <v>9325</v>
      </c>
      <c r="D806" s="121">
        <v>4829.87</v>
      </c>
      <c r="E806" s="147">
        <f t="shared" si="17"/>
        <v>51.794852546916893</v>
      </c>
    </row>
    <row r="807" spans="1:6" s="118" customFormat="1" x14ac:dyDescent="0.25">
      <c r="A807" s="108" t="s">
        <v>52</v>
      </c>
      <c r="B807" s="122"/>
      <c r="C807" s="122"/>
      <c r="D807" s="122">
        <v>941.87</v>
      </c>
      <c r="E807" s="150" t="str">
        <f t="shared" si="17"/>
        <v>-</v>
      </c>
    </row>
    <row r="808" spans="1:6" x14ac:dyDescent="0.25">
      <c r="A808" s="108" t="s">
        <v>55</v>
      </c>
      <c r="B808" s="122"/>
      <c r="C808" s="122"/>
      <c r="D808" s="122">
        <v>700</v>
      </c>
      <c r="E808" s="150" t="str">
        <f t="shared" si="17"/>
        <v>-</v>
      </c>
    </row>
    <row r="809" spans="1:6" s="156" customFormat="1" x14ac:dyDescent="0.25">
      <c r="A809" s="108" t="s">
        <v>57</v>
      </c>
      <c r="B809" s="122"/>
      <c r="C809" s="122"/>
      <c r="D809" s="122">
        <v>1168</v>
      </c>
      <c r="E809" s="150" t="str">
        <f t="shared" si="17"/>
        <v>-</v>
      </c>
      <c r="F809" s="117"/>
    </row>
    <row r="810" spans="1:6" x14ac:dyDescent="0.25">
      <c r="A810" s="108" t="s">
        <v>58</v>
      </c>
      <c r="B810" s="122"/>
      <c r="C810" s="122"/>
      <c r="D810" s="122">
        <v>542</v>
      </c>
      <c r="E810" s="150" t="str">
        <f t="shared" si="17"/>
        <v>-</v>
      </c>
      <c r="F810" s="115"/>
    </row>
    <row r="811" spans="1:6" x14ac:dyDescent="0.25">
      <c r="A811" s="108" t="s">
        <v>68</v>
      </c>
      <c r="B811" s="122"/>
      <c r="C811" s="122"/>
      <c r="D811" s="122">
        <v>216</v>
      </c>
      <c r="E811" s="150" t="str">
        <f t="shared" si="17"/>
        <v>-</v>
      </c>
    </row>
    <row r="812" spans="1:6" s="115" customFormat="1" ht="14.25" customHeight="1" x14ac:dyDescent="0.25">
      <c r="A812" s="108" t="s">
        <v>80</v>
      </c>
      <c r="B812" s="122"/>
      <c r="C812" s="122"/>
      <c r="D812" s="122">
        <v>462</v>
      </c>
      <c r="E812" s="150" t="str">
        <f t="shared" si="17"/>
        <v>-</v>
      </c>
      <c r="F812"/>
    </row>
    <row r="813" spans="1:6" ht="14.25" customHeight="1" x14ac:dyDescent="0.25">
      <c r="A813" s="108" t="s">
        <v>81</v>
      </c>
      <c r="B813" s="122"/>
      <c r="C813" s="122"/>
      <c r="D813" s="122">
        <v>800</v>
      </c>
      <c r="E813" s="150" t="str">
        <f t="shared" si="17"/>
        <v>-</v>
      </c>
      <c r="F813" s="115"/>
    </row>
    <row r="814" spans="1:6" s="115" customFormat="1" ht="14.25" customHeight="1" x14ac:dyDescent="0.25">
      <c r="A814" s="107" t="s">
        <v>115</v>
      </c>
      <c r="B814" s="121">
        <v>4800</v>
      </c>
      <c r="C814" s="121">
        <v>4800</v>
      </c>
      <c r="D814" s="121">
        <v>562.17999999999995</v>
      </c>
      <c r="E814" s="147">
        <f t="shared" si="17"/>
        <v>11.712083333333332</v>
      </c>
    </row>
    <row r="815" spans="1:6" s="116" customFormat="1" ht="14.25" customHeight="1" x14ac:dyDescent="0.25">
      <c r="A815" s="108" t="s">
        <v>200</v>
      </c>
      <c r="B815" s="122"/>
      <c r="C815" s="122"/>
      <c r="D815" s="122">
        <v>562.17999999999995</v>
      </c>
      <c r="E815" s="150" t="str">
        <f t="shared" si="17"/>
        <v>-</v>
      </c>
      <c r="F815" s="115"/>
    </row>
    <row r="816" spans="1:6" ht="14.25" customHeight="1" x14ac:dyDescent="0.25">
      <c r="A816" s="110" t="s">
        <v>191</v>
      </c>
      <c r="B816" s="126">
        <v>2400</v>
      </c>
      <c r="C816" s="126">
        <v>2400</v>
      </c>
      <c r="D816" s="126">
        <v>25952.63</v>
      </c>
      <c r="E816" s="148">
        <f t="shared" si="17"/>
        <v>1081.3595833333334</v>
      </c>
    </row>
    <row r="817" spans="1:6" s="117" customFormat="1" ht="14.25" customHeight="1" x14ac:dyDescent="0.25">
      <c r="A817" s="107" t="s">
        <v>50</v>
      </c>
      <c r="B817" s="121">
        <v>0</v>
      </c>
      <c r="C817" s="121">
        <v>0</v>
      </c>
      <c r="D817" s="121">
        <v>16478.13</v>
      </c>
      <c r="E817" s="147" t="str">
        <f t="shared" si="17"/>
        <v>-</v>
      </c>
      <c r="F817"/>
    </row>
    <row r="818" spans="1:6" s="116" customFormat="1" ht="14.25" customHeight="1" x14ac:dyDescent="0.25">
      <c r="A818" s="108" t="s">
        <v>60</v>
      </c>
      <c r="B818" s="122"/>
      <c r="C818" s="122"/>
      <c r="D818" s="122">
        <v>150</v>
      </c>
      <c r="E818" s="150" t="str">
        <f t="shared" si="17"/>
        <v>-</v>
      </c>
      <c r="F818"/>
    </row>
    <row r="819" spans="1:6" ht="14.25" customHeight="1" x14ac:dyDescent="0.25">
      <c r="A819" s="108" t="s">
        <v>65</v>
      </c>
      <c r="B819" s="122"/>
      <c r="C819" s="122"/>
      <c r="D819" s="122">
        <v>16328.13</v>
      </c>
      <c r="E819" s="150" t="str">
        <f t="shared" si="17"/>
        <v>-</v>
      </c>
    </row>
    <row r="820" spans="1:6" s="156" customFormat="1" ht="14.25" customHeight="1" x14ac:dyDescent="0.25">
      <c r="A820" s="107" t="s">
        <v>115</v>
      </c>
      <c r="B820" s="121">
        <v>2400</v>
      </c>
      <c r="C820" s="121">
        <v>2400</v>
      </c>
      <c r="D820" s="121">
        <v>9474.5</v>
      </c>
      <c r="E820" s="147">
        <f t="shared" si="17"/>
        <v>394.77083333333331</v>
      </c>
      <c r="F820" s="115"/>
    </row>
    <row r="821" spans="1:6" ht="14.25" customHeight="1" x14ac:dyDescent="0.25">
      <c r="A821" s="108" t="s">
        <v>119</v>
      </c>
      <c r="B821" s="122"/>
      <c r="C821" s="122"/>
      <c r="D821" s="122">
        <v>2817.84</v>
      </c>
      <c r="E821" s="150" t="str">
        <f t="shared" si="17"/>
        <v>-</v>
      </c>
    </row>
    <row r="822" spans="1:6" s="156" customFormat="1" ht="14.25" customHeight="1" x14ac:dyDescent="0.25">
      <c r="A822" s="108" t="s">
        <v>121</v>
      </c>
      <c r="B822" s="122"/>
      <c r="C822" s="122"/>
      <c r="D822" s="122">
        <v>3450</v>
      </c>
      <c r="E822" s="150" t="str">
        <f t="shared" si="17"/>
        <v>-</v>
      </c>
      <c r="F822"/>
    </row>
    <row r="823" spans="1:6" ht="14.25" customHeight="1" x14ac:dyDescent="0.25">
      <c r="A823" s="108" t="s">
        <v>123</v>
      </c>
      <c r="B823" s="122"/>
      <c r="C823" s="122"/>
      <c r="D823" s="122">
        <v>3206.66</v>
      </c>
      <c r="E823" s="150" t="str">
        <f t="shared" si="17"/>
        <v>-</v>
      </c>
      <c r="F823" s="116"/>
    </row>
    <row r="824" spans="1:6" ht="14.25" customHeight="1" x14ac:dyDescent="0.25">
      <c r="A824" s="106" t="s">
        <v>420</v>
      </c>
      <c r="B824" s="123">
        <v>2363522</v>
      </c>
      <c r="C824" s="123">
        <v>2363522</v>
      </c>
      <c r="D824" s="123">
        <v>1171587.45</v>
      </c>
      <c r="E824" s="149">
        <f t="shared" si="17"/>
        <v>49.569559750237147</v>
      </c>
      <c r="F824" s="115"/>
    </row>
    <row r="825" spans="1:6" s="156" customFormat="1" ht="14.25" customHeight="1" x14ac:dyDescent="0.25">
      <c r="A825" s="110" t="s">
        <v>193</v>
      </c>
      <c r="B825" s="126">
        <v>80743</v>
      </c>
      <c r="C825" s="126">
        <v>80743</v>
      </c>
      <c r="D825" s="126">
        <v>22907.61</v>
      </c>
      <c r="E825" s="148">
        <f t="shared" si="17"/>
        <v>28.371016682560718</v>
      </c>
      <c r="F825" s="115"/>
    </row>
    <row r="826" spans="1:6" ht="14.25" customHeight="1" x14ac:dyDescent="0.25">
      <c r="A826" s="107" t="s">
        <v>50</v>
      </c>
      <c r="B826" s="121">
        <v>80743</v>
      </c>
      <c r="C826" s="121">
        <v>80743</v>
      </c>
      <c r="D826" s="121">
        <v>22907.61</v>
      </c>
      <c r="E826" s="147">
        <f t="shared" si="17"/>
        <v>28.371016682560718</v>
      </c>
      <c r="F826" s="115"/>
    </row>
    <row r="827" spans="1:6" ht="14.25" customHeight="1" x14ac:dyDescent="0.25">
      <c r="A827" s="108" t="s">
        <v>57</v>
      </c>
      <c r="B827" s="122"/>
      <c r="C827" s="122"/>
      <c r="D827" s="122">
        <v>1235.3900000000001</v>
      </c>
      <c r="E827" s="150" t="str">
        <f t="shared" si="17"/>
        <v>-</v>
      </c>
      <c r="F827" s="115"/>
    </row>
    <row r="828" spans="1:6" ht="14.25" customHeight="1" x14ac:dyDescent="0.25">
      <c r="A828" s="108" t="s">
        <v>58</v>
      </c>
      <c r="B828" s="122"/>
      <c r="C828" s="122"/>
      <c r="D828" s="122">
        <v>17566.740000000002</v>
      </c>
      <c r="E828" s="150" t="str">
        <f t="shared" si="17"/>
        <v>-</v>
      </c>
      <c r="F828" s="115"/>
    </row>
    <row r="829" spans="1:6" ht="14.25" customHeight="1" x14ac:dyDescent="0.25">
      <c r="A829" s="143" t="s">
        <v>59</v>
      </c>
      <c r="B829" s="137"/>
      <c r="C829" s="137"/>
      <c r="D829" s="122">
        <v>0.1</v>
      </c>
      <c r="E829" s="150" t="str">
        <f t="shared" ref="E829" si="18">IFERROR(D829/C829*100,"-")</f>
        <v>-</v>
      </c>
      <c r="F829" s="156"/>
    </row>
    <row r="830" spans="1:6" ht="14.25" customHeight="1" x14ac:dyDescent="0.25">
      <c r="A830" s="108" t="s">
        <v>60</v>
      </c>
      <c r="B830" s="122"/>
      <c r="C830" s="122"/>
      <c r="D830" s="122">
        <v>56.59</v>
      </c>
      <c r="E830" s="150" t="str">
        <f t="shared" si="17"/>
        <v>-</v>
      </c>
      <c r="F830" s="115"/>
    </row>
    <row r="831" spans="1:6" s="115" customFormat="1" ht="14.25" customHeight="1" x14ac:dyDescent="0.25">
      <c r="A831" s="108" t="s">
        <v>533</v>
      </c>
      <c r="B831" s="122"/>
      <c r="C831" s="122"/>
      <c r="D831" s="122">
        <v>4048.79</v>
      </c>
      <c r="E831" s="150" t="str">
        <f t="shared" si="17"/>
        <v>-</v>
      </c>
    </row>
    <row r="832" spans="1:6" ht="14.25" customHeight="1" x14ac:dyDescent="0.25">
      <c r="A832" s="110" t="s">
        <v>195</v>
      </c>
      <c r="B832" s="126">
        <v>2282779</v>
      </c>
      <c r="C832" s="126">
        <v>2282779</v>
      </c>
      <c r="D832" s="126">
        <v>1148679.8400000001</v>
      </c>
      <c r="E832" s="148">
        <f t="shared" si="17"/>
        <v>50.319362496325759</v>
      </c>
      <c r="F832" s="115"/>
    </row>
    <row r="833" spans="1:6" s="118" customFormat="1" ht="14.25" customHeight="1" x14ac:dyDescent="0.25">
      <c r="A833" s="107" t="s">
        <v>50</v>
      </c>
      <c r="B833" s="121">
        <v>2282779</v>
      </c>
      <c r="C833" s="121">
        <v>2282779</v>
      </c>
      <c r="D833" s="121">
        <v>1148679.8400000001</v>
      </c>
      <c r="E833" s="147">
        <f t="shared" si="17"/>
        <v>50.319362496325759</v>
      </c>
      <c r="F833" s="115"/>
    </row>
    <row r="834" spans="1:6" ht="14.25" customHeight="1" x14ac:dyDescent="0.25">
      <c r="A834" s="108" t="s">
        <v>57</v>
      </c>
      <c r="B834" s="122"/>
      <c r="C834" s="122"/>
      <c r="D834" s="122">
        <v>596.54</v>
      </c>
      <c r="E834" s="150" t="str">
        <f t="shared" si="17"/>
        <v>-</v>
      </c>
      <c r="F834" s="116"/>
    </row>
    <row r="835" spans="1:6" s="117" customFormat="1" ht="14.25" customHeight="1" x14ac:dyDescent="0.25">
      <c r="A835" s="108" t="s">
        <v>58</v>
      </c>
      <c r="B835" s="122"/>
      <c r="C835" s="122"/>
      <c r="D835" s="122">
        <v>1147933.8500000001</v>
      </c>
      <c r="E835" s="150" t="str">
        <f t="shared" si="17"/>
        <v>-</v>
      </c>
      <c r="F835"/>
    </row>
    <row r="836" spans="1:6" s="115" customFormat="1" ht="14.25" customHeight="1" x14ac:dyDescent="0.25">
      <c r="A836" s="108" t="s">
        <v>59</v>
      </c>
      <c r="B836" s="122"/>
      <c r="C836" s="122"/>
      <c r="D836" s="122">
        <v>149.44999999999999</v>
      </c>
      <c r="E836" s="150" t="str">
        <f t="shared" si="17"/>
        <v>-</v>
      </c>
    </row>
    <row r="837" spans="1:6" s="118" customFormat="1" ht="14.25" customHeight="1" x14ac:dyDescent="0.25">
      <c r="A837" s="106" t="s">
        <v>421</v>
      </c>
      <c r="B837" s="123">
        <v>2689799</v>
      </c>
      <c r="C837" s="123">
        <v>2689799</v>
      </c>
      <c r="D837" s="123">
        <v>1234438.81</v>
      </c>
      <c r="E837" s="149">
        <f t="shared" si="17"/>
        <v>45.893347792901999</v>
      </c>
      <c r="F837" s="115"/>
    </row>
    <row r="838" spans="1:6" ht="14.25" customHeight="1" x14ac:dyDescent="0.25">
      <c r="A838" s="110" t="s">
        <v>190</v>
      </c>
      <c r="B838" s="126">
        <v>561977</v>
      </c>
      <c r="C838" s="126">
        <v>561977</v>
      </c>
      <c r="D838" s="126">
        <v>111017.85</v>
      </c>
      <c r="E838" s="148">
        <f t="shared" si="17"/>
        <v>19.754874309802712</v>
      </c>
    </row>
    <row r="839" spans="1:6" ht="14.25" customHeight="1" x14ac:dyDescent="0.25">
      <c r="A839" s="107" t="s">
        <v>43</v>
      </c>
      <c r="B839" s="121">
        <v>362080</v>
      </c>
      <c r="C839" s="121">
        <v>362080</v>
      </c>
      <c r="D839" s="121">
        <v>1023.5</v>
      </c>
      <c r="E839" s="147">
        <f t="shared" si="17"/>
        <v>0.28267233760494914</v>
      </c>
    </row>
    <row r="840" spans="1:6" s="115" customFormat="1" ht="14.25" customHeight="1" x14ac:dyDescent="0.25">
      <c r="A840" s="108" t="s">
        <v>45</v>
      </c>
      <c r="B840" s="122"/>
      <c r="C840" s="122"/>
      <c r="D840" s="122">
        <v>878.54</v>
      </c>
      <c r="E840" s="150" t="str">
        <f t="shared" si="17"/>
        <v>-</v>
      </c>
      <c r="F840"/>
    </row>
    <row r="841" spans="1:6" s="115" customFormat="1" ht="14.25" customHeight="1" x14ac:dyDescent="0.25">
      <c r="A841" s="108" t="s">
        <v>49</v>
      </c>
      <c r="B841" s="122"/>
      <c r="C841" s="122"/>
      <c r="D841" s="122">
        <v>144.96</v>
      </c>
      <c r="E841" s="150" t="str">
        <f t="shared" si="17"/>
        <v>-</v>
      </c>
    </row>
    <row r="842" spans="1:6" ht="14.25" customHeight="1" x14ac:dyDescent="0.25">
      <c r="A842" s="107" t="s">
        <v>50</v>
      </c>
      <c r="B842" s="121">
        <v>199897</v>
      </c>
      <c r="C842" s="121">
        <v>199897</v>
      </c>
      <c r="D842" s="121">
        <v>109994.35</v>
      </c>
      <c r="E842" s="147">
        <f t="shared" si="17"/>
        <v>55.025513139266721</v>
      </c>
    </row>
    <row r="843" spans="1:6" s="115" customFormat="1" ht="14.25" customHeight="1" x14ac:dyDescent="0.25">
      <c r="A843" s="108" t="s">
        <v>57</v>
      </c>
      <c r="B843" s="122"/>
      <c r="C843" s="122"/>
      <c r="D843" s="122">
        <v>22307.61</v>
      </c>
      <c r="E843" s="150" t="str">
        <f t="shared" si="17"/>
        <v>-</v>
      </c>
      <c r="F843" s="116"/>
    </row>
    <row r="844" spans="1:6" ht="14.25" customHeight="1" x14ac:dyDescent="0.25">
      <c r="A844" s="108" t="s">
        <v>58</v>
      </c>
      <c r="B844" s="122"/>
      <c r="C844" s="122"/>
      <c r="D844" s="122">
        <v>70318.86</v>
      </c>
      <c r="E844" s="150" t="str">
        <f t="shared" si="17"/>
        <v>-</v>
      </c>
    </row>
    <row r="845" spans="1:6" s="156" customFormat="1" ht="14.25" customHeight="1" x14ac:dyDescent="0.25">
      <c r="A845" s="108" t="s">
        <v>59</v>
      </c>
      <c r="B845" s="122"/>
      <c r="C845" s="122"/>
      <c r="D845" s="122">
        <v>15647.24</v>
      </c>
      <c r="E845" s="150" t="str">
        <f t="shared" ref="E845:E902" si="19">IFERROR(D845/C845*100,"-")</f>
        <v>-</v>
      </c>
      <c r="F845"/>
    </row>
    <row r="846" spans="1:6" ht="14.25" customHeight="1" x14ac:dyDescent="0.25">
      <c r="A846" s="108" t="s">
        <v>533</v>
      </c>
      <c r="B846" s="122"/>
      <c r="C846" s="122"/>
      <c r="D846" s="122">
        <v>1720.64</v>
      </c>
      <c r="E846" s="150" t="str">
        <f t="shared" si="19"/>
        <v>-</v>
      </c>
      <c r="F846" s="116"/>
    </row>
    <row r="847" spans="1:6" ht="14.25" customHeight="1" x14ac:dyDescent="0.25">
      <c r="A847" s="110" t="s">
        <v>193</v>
      </c>
      <c r="B847" s="126">
        <v>516379</v>
      </c>
      <c r="C847" s="126">
        <v>516379</v>
      </c>
      <c r="D847" s="126">
        <v>261106</v>
      </c>
      <c r="E847" s="148">
        <f t="shared" si="19"/>
        <v>50.564798336105845</v>
      </c>
      <c r="F847" s="115"/>
    </row>
    <row r="848" spans="1:6" ht="14.25" customHeight="1" x14ac:dyDescent="0.25">
      <c r="A848" s="107" t="s">
        <v>43</v>
      </c>
      <c r="B848" s="121">
        <v>116210</v>
      </c>
      <c r="C848" s="121">
        <v>116210</v>
      </c>
      <c r="D848" s="121">
        <v>72572.160000000003</v>
      </c>
      <c r="E848" s="147">
        <f t="shared" si="19"/>
        <v>62.44915239652353</v>
      </c>
      <c r="F848" s="115"/>
    </row>
    <row r="849" spans="1:6" ht="14.25" customHeight="1" x14ac:dyDescent="0.25">
      <c r="A849" s="108" t="s">
        <v>45</v>
      </c>
      <c r="B849" s="122"/>
      <c r="C849" s="122"/>
      <c r="D849" s="122">
        <v>59923.26</v>
      </c>
      <c r="E849" s="150" t="str">
        <f t="shared" si="19"/>
        <v>-</v>
      </c>
    </row>
    <row r="850" spans="1:6" s="156" customFormat="1" ht="14.25" customHeight="1" x14ac:dyDescent="0.25">
      <c r="A850" s="108" t="s">
        <v>47</v>
      </c>
      <c r="B850" s="122"/>
      <c r="C850" s="122"/>
      <c r="D850" s="122">
        <v>1200</v>
      </c>
      <c r="E850" s="150" t="str">
        <f t="shared" si="19"/>
        <v>-</v>
      </c>
      <c r="F850"/>
    </row>
    <row r="851" spans="1:6" ht="14.25" customHeight="1" x14ac:dyDescent="0.25">
      <c r="A851" s="108" t="s">
        <v>49</v>
      </c>
      <c r="B851" s="122"/>
      <c r="C851" s="122"/>
      <c r="D851" s="122">
        <v>11448.9</v>
      </c>
      <c r="E851" s="150" t="str">
        <f t="shared" si="19"/>
        <v>-</v>
      </c>
    </row>
    <row r="852" spans="1:6" s="156" customFormat="1" ht="14.25" customHeight="1" x14ac:dyDescent="0.25">
      <c r="A852" s="107" t="s">
        <v>50</v>
      </c>
      <c r="B852" s="121">
        <v>398169</v>
      </c>
      <c r="C852" s="121">
        <v>398169</v>
      </c>
      <c r="D852" s="121">
        <v>187565.84</v>
      </c>
      <c r="E852" s="147">
        <f t="shared" si="19"/>
        <v>47.107092716911666</v>
      </c>
      <c r="F852" s="115"/>
    </row>
    <row r="853" spans="1:6" s="157" customFormat="1" ht="14.25" customHeight="1" x14ac:dyDescent="0.25">
      <c r="A853" s="108" t="s">
        <v>52</v>
      </c>
      <c r="B853" s="122"/>
      <c r="C853" s="122"/>
      <c r="D853" s="122">
        <v>45</v>
      </c>
      <c r="E853" s="150" t="str">
        <f t="shared" si="19"/>
        <v>-</v>
      </c>
      <c r="F853" s="115"/>
    </row>
    <row r="854" spans="1:6" s="115" customFormat="1" ht="14.25" customHeight="1" x14ac:dyDescent="0.25">
      <c r="A854" s="108" t="s">
        <v>53</v>
      </c>
      <c r="B854" s="122"/>
      <c r="C854" s="122"/>
      <c r="D854" s="122">
        <v>490.91</v>
      </c>
      <c r="E854" s="150" t="str">
        <f t="shared" si="19"/>
        <v>-</v>
      </c>
      <c r="F854" s="116"/>
    </row>
    <row r="855" spans="1:6" s="115" customFormat="1" ht="14.25" customHeight="1" x14ac:dyDescent="0.25">
      <c r="A855" s="108" t="s">
        <v>57</v>
      </c>
      <c r="B855" s="122"/>
      <c r="C855" s="122"/>
      <c r="D855" s="122">
        <v>8119.75</v>
      </c>
      <c r="E855" s="150" t="str">
        <f t="shared" si="19"/>
        <v>-</v>
      </c>
      <c r="F855"/>
    </row>
    <row r="856" spans="1:6" s="115" customFormat="1" ht="14.25" customHeight="1" x14ac:dyDescent="0.25">
      <c r="A856" s="108" t="s">
        <v>58</v>
      </c>
      <c r="B856" s="122"/>
      <c r="C856" s="122"/>
      <c r="D856" s="122">
        <v>168233.58</v>
      </c>
      <c r="E856" s="150" t="str">
        <f t="shared" si="19"/>
        <v>-</v>
      </c>
      <c r="F856"/>
    </row>
    <row r="857" spans="1:6" s="115" customFormat="1" ht="14.25" customHeight="1" x14ac:dyDescent="0.25">
      <c r="A857" s="108" t="s">
        <v>59</v>
      </c>
      <c r="B857" s="122"/>
      <c r="C857" s="122"/>
      <c r="D857" s="122">
        <v>2020.2</v>
      </c>
      <c r="E857" s="150" t="str">
        <f t="shared" si="19"/>
        <v>-</v>
      </c>
    </row>
    <row r="858" spans="1:6" s="115" customFormat="1" ht="14.25" customHeight="1" x14ac:dyDescent="0.25">
      <c r="A858" s="108" t="s">
        <v>60</v>
      </c>
      <c r="B858" s="122"/>
      <c r="C858" s="122"/>
      <c r="D858" s="122">
        <v>3447.35</v>
      </c>
      <c r="E858" s="150" t="str">
        <f t="shared" si="19"/>
        <v>-</v>
      </c>
      <c r="F858"/>
    </row>
    <row r="859" spans="1:6" s="115" customFormat="1" ht="14.25" customHeight="1" x14ac:dyDescent="0.25">
      <c r="A859" s="108" t="s">
        <v>533</v>
      </c>
      <c r="B859" s="122"/>
      <c r="C859" s="122"/>
      <c r="D859" s="122">
        <v>1384.14</v>
      </c>
      <c r="E859" s="150" t="str">
        <f t="shared" si="19"/>
        <v>-</v>
      </c>
      <c r="F859"/>
    </row>
    <row r="860" spans="1:6" s="115" customFormat="1" ht="14.25" customHeight="1" x14ac:dyDescent="0.25">
      <c r="A860" s="108" t="s">
        <v>64</v>
      </c>
      <c r="B860" s="122"/>
      <c r="C860" s="122"/>
      <c r="D860" s="122">
        <v>900</v>
      </c>
      <c r="E860" s="150" t="str">
        <f t="shared" si="19"/>
        <v>-</v>
      </c>
      <c r="F860" s="118"/>
    </row>
    <row r="861" spans="1:6" s="115" customFormat="1" ht="14.25" customHeight="1" x14ac:dyDescent="0.25">
      <c r="A861" s="108" t="s">
        <v>70</v>
      </c>
      <c r="B861" s="122"/>
      <c r="C861" s="122"/>
      <c r="D861" s="122">
        <v>2924.91</v>
      </c>
      <c r="E861" s="150" t="str">
        <f t="shared" si="19"/>
        <v>-</v>
      </c>
    </row>
    <row r="862" spans="1:6" s="115" customFormat="1" ht="14.25" customHeight="1" x14ac:dyDescent="0.25">
      <c r="A862" s="107" t="s">
        <v>115</v>
      </c>
      <c r="B862" s="121">
        <v>2000</v>
      </c>
      <c r="C862" s="121">
        <v>2000</v>
      </c>
      <c r="D862" s="121">
        <v>968</v>
      </c>
      <c r="E862" s="147">
        <f t="shared" si="19"/>
        <v>48.4</v>
      </c>
    </row>
    <row r="863" spans="1:6" s="115" customFormat="1" ht="14.25" customHeight="1" x14ac:dyDescent="0.25">
      <c r="A863" s="108" t="s">
        <v>119</v>
      </c>
      <c r="B863" s="122"/>
      <c r="C863" s="122"/>
      <c r="D863" s="122">
        <v>968</v>
      </c>
      <c r="E863" s="150" t="str">
        <f t="shared" si="19"/>
        <v>-</v>
      </c>
      <c r="F863" s="117"/>
    </row>
    <row r="864" spans="1:6" s="116" customFormat="1" ht="14.25" customHeight="1" x14ac:dyDescent="0.25">
      <c r="A864" s="110" t="s">
        <v>195</v>
      </c>
      <c r="B864" s="126">
        <v>1611443</v>
      </c>
      <c r="C864" s="126">
        <v>1611443</v>
      </c>
      <c r="D864" s="126">
        <v>862314.96</v>
      </c>
      <c r="E864" s="148">
        <f t="shared" si="19"/>
        <v>53.51197405058695</v>
      </c>
      <c r="F864" s="117"/>
    </row>
    <row r="865" spans="1:6" ht="15" customHeight="1" x14ac:dyDescent="0.25">
      <c r="A865" s="107" t="s">
        <v>43</v>
      </c>
      <c r="B865" s="121">
        <v>1550473</v>
      </c>
      <c r="C865" s="121">
        <v>1550473</v>
      </c>
      <c r="D865" s="121">
        <v>832755.11</v>
      </c>
      <c r="E865" s="147">
        <f t="shared" si="19"/>
        <v>53.709745993641945</v>
      </c>
      <c r="F865" s="117"/>
    </row>
    <row r="866" spans="1:6" s="115" customFormat="1" ht="14.25" customHeight="1" x14ac:dyDescent="0.25">
      <c r="A866" s="108" t="s">
        <v>45</v>
      </c>
      <c r="B866" s="122"/>
      <c r="C866" s="122"/>
      <c r="D866" s="122">
        <v>703524.54</v>
      </c>
      <c r="E866" s="150" t="str">
        <f t="shared" si="19"/>
        <v>-</v>
      </c>
      <c r="F866" s="117"/>
    </row>
    <row r="867" spans="1:6" s="156" customFormat="1" ht="14.25" customHeight="1" x14ac:dyDescent="0.25">
      <c r="A867" s="108" t="s">
        <v>177</v>
      </c>
      <c r="B867" s="122"/>
      <c r="C867" s="122"/>
      <c r="D867" s="122">
        <v>1887.97</v>
      </c>
      <c r="E867" s="150" t="str">
        <f t="shared" si="19"/>
        <v>-</v>
      </c>
      <c r="F867" s="115"/>
    </row>
    <row r="868" spans="1:6" ht="14.25" customHeight="1" x14ac:dyDescent="0.25">
      <c r="A868" s="108" t="s">
        <v>47</v>
      </c>
      <c r="B868" s="122"/>
      <c r="C868" s="122"/>
      <c r="D868" s="122">
        <v>22082.880000000001</v>
      </c>
      <c r="E868" s="150" t="str">
        <f t="shared" si="19"/>
        <v>-</v>
      </c>
      <c r="F868" s="116"/>
    </row>
    <row r="869" spans="1:6" ht="14.25" customHeight="1" x14ac:dyDescent="0.25">
      <c r="A869" s="108" t="s">
        <v>49</v>
      </c>
      <c r="B869" s="122"/>
      <c r="C869" s="122"/>
      <c r="D869" s="122">
        <v>105259.72</v>
      </c>
      <c r="E869" s="150" t="str">
        <f t="shared" si="19"/>
        <v>-</v>
      </c>
    </row>
    <row r="870" spans="1:6" ht="14.25" customHeight="1" x14ac:dyDescent="0.25">
      <c r="A870" s="107" t="s">
        <v>50</v>
      </c>
      <c r="B870" s="121">
        <v>60970</v>
      </c>
      <c r="C870" s="121">
        <v>60970</v>
      </c>
      <c r="D870" s="121">
        <v>29559.85</v>
      </c>
      <c r="E870" s="147">
        <f t="shared" si="19"/>
        <v>48.482614400524845</v>
      </c>
    </row>
    <row r="871" spans="1:6" s="115" customFormat="1" ht="14.25" customHeight="1" x14ac:dyDescent="0.25">
      <c r="A871" s="108" t="s">
        <v>52</v>
      </c>
      <c r="B871" s="122"/>
      <c r="C871" s="122"/>
      <c r="D871" s="122">
        <v>270</v>
      </c>
      <c r="E871" s="150" t="str">
        <f t="shared" si="19"/>
        <v>-</v>
      </c>
      <c r="F871"/>
    </row>
    <row r="872" spans="1:6" s="115" customFormat="1" ht="14.25" customHeight="1" x14ac:dyDescent="0.25">
      <c r="A872" s="108" t="s">
        <v>53</v>
      </c>
      <c r="B872" s="122"/>
      <c r="C872" s="122"/>
      <c r="D872" s="122">
        <v>20672.14</v>
      </c>
      <c r="E872" s="150" t="str">
        <f t="shared" si="19"/>
        <v>-</v>
      </c>
      <c r="F872"/>
    </row>
    <row r="873" spans="1:6" ht="14.25" customHeight="1" x14ac:dyDescent="0.25">
      <c r="A873" s="108" t="s">
        <v>58</v>
      </c>
      <c r="B873" s="122"/>
      <c r="C873" s="122"/>
      <c r="D873" s="122">
        <v>8617.7099999999991</v>
      </c>
      <c r="E873" s="150" t="str">
        <f t="shared" si="19"/>
        <v>-</v>
      </c>
      <c r="F873" s="115"/>
    </row>
    <row r="874" spans="1:6" ht="14.25" customHeight="1" x14ac:dyDescent="0.25">
      <c r="A874" s="106" t="s">
        <v>422</v>
      </c>
      <c r="B874" s="123">
        <v>60400</v>
      </c>
      <c r="C874" s="123">
        <v>60400</v>
      </c>
      <c r="D874" s="123">
        <v>45718.239999999998</v>
      </c>
      <c r="E874" s="149">
        <f t="shared" si="19"/>
        <v>75.692450331125826</v>
      </c>
      <c r="F874" s="115"/>
    </row>
    <row r="875" spans="1:6" s="116" customFormat="1" ht="14.25" customHeight="1" x14ac:dyDescent="0.25">
      <c r="A875" s="110" t="s">
        <v>190</v>
      </c>
      <c r="B875" s="126">
        <v>60400</v>
      </c>
      <c r="C875" s="126">
        <v>60400</v>
      </c>
      <c r="D875" s="126">
        <v>45530.74</v>
      </c>
      <c r="E875" s="148">
        <f t="shared" si="19"/>
        <v>75.382019867549673</v>
      </c>
      <c r="F875" s="115"/>
    </row>
    <row r="876" spans="1:6" ht="14.25" customHeight="1" x14ac:dyDescent="0.25">
      <c r="A876" s="107" t="s">
        <v>50</v>
      </c>
      <c r="B876" s="121">
        <v>41597</v>
      </c>
      <c r="C876" s="121">
        <v>41597</v>
      </c>
      <c r="D876" s="121">
        <v>33248.54</v>
      </c>
      <c r="E876" s="147">
        <f t="shared" si="19"/>
        <v>79.930139192730238</v>
      </c>
      <c r="F876" s="115"/>
    </row>
    <row r="877" spans="1:6" ht="14.25" customHeight="1" x14ac:dyDescent="0.25">
      <c r="A877" s="108" t="s">
        <v>57</v>
      </c>
      <c r="B877" s="122"/>
      <c r="C877" s="122"/>
      <c r="D877" s="122">
        <v>12484.6</v>
      </c>
      <c r="E877" s="150" t="str">
        <f t="shared" si="19"/>
        <v>-</v>
      </c>
      <c r="F877" s="115"/>
    </row>
    <row r="878" spans="1:6" ht="14.25" customHeight="1" x14ac:dyDescent="0.25">
      <c r="A878" s="108" t="s">
        <v>58</v>
      </c>
      <c r="B878" s="122"/>
      <c r="C878" s="122"/>
      <c r="D878" s="122">
        <v>5687.99</v>
      </c>
      <c r="E878" s="150" t="str">
        <f t="shared" si="19"/>
        <v>-</v>
      </c>
    </row>
    <row r="879" spans="1:6" s="157" customFormat="1" ht="14.25" customHeight="1" x14ac:dyDescent="0.25">
      <c r="A879" s="108" t="s">
        <v>60</v>
      </c>
      <c r="B879" s="122"/>
      <c r="C879" s="122"/>
      <c r="D879" s="122">
        <v>754.48</v>
      </c>
      <c r="E879" s="150" t="str">
        <f t="shared" si="19"/>
        <v>-</v>
      </c>
      <c r="F879"/>
    </row>
    <row r="880" spans="1:6" s="115" customFormat="1" ht="14.25" customHeight="1" x14ac:dyDescent="0.25">
      <c r="A880" s="108" t="s">
        <v>533</v>
      </c>
      <c r="B880" s="122"/>
      <c r="C880" s="122"/>
      <c r="D880" s="122">
        <v>5552.42</v>
      </c>
      <c r="E880" s="150" t="str">
        <f t="shared" si="19"/>
        <v>-</v>
      </c>
    </row>
    <row r="881" spans="1:6" s="115" customFormat="1" ht="14.25" customHeight="1" x14ac:dyDescent="0.25">
      <c r="A881" s="108" t="s">
        <v>64</v>
      </c>
      <c r="B881" s="122"/>
      <c r="C881" s="122"/>
      <c r="D881" s="122">
        <v>2773</v>
      </c>
      <c r="E881" s="150" t="str">
        <f t="shared" si="19"/>
        <v>-</v>
      </c>
      <c r="F881" s="118"/>
    </row>
    <row r="882" spans="1:6" s="156" customFormat="1" ht="14.25" customHeight="1" x14ac:dyDescent="0.25">
      <c r="A882" s="108" t="s">
        <v>66</v>
      </c>
      <c r="B882" s="122"/>
      <c r="C882" s="122"/>
      <c r="D882" s="122">
        <v>700</v>
      </c>
      <c r="E882" s="150" t="str">
        <f t="shared" si="19"/>
        <v>-</v>
      </c>
      <c r="F882" s="115"/>
    </row>
    <row r="883" spans="1:6" ht="14.25" customHeight="1" x14ac:dyDescent="0.25">
      <c r="A883" s="108" t="s">
        <v>68</v>
      </c>
      <c r="B883" s="122"/>
      <c r="C883" s="122"/>
      <c r="D883" s="122">
        <v>69</v>
      </c>
      <c r="E883" s="150" t="str">
        <f t="shared" si="19"/>
        <v>-</v>
      </c>
    </row>
    <row r="884" spans="1:6" ht="14.25" customHeight="1" x14ac:dyDescent="0.25">
      <c r="A884" s="108" t="s">
        <v>70</v>
      </c>
      <c r="B884" s="122"/>
      <c r="C884" s="122"/>
      <c r="D884" s="122">
        <v>400</v>
      </c>
      <c r="E884" s="150" t="str">
        <f t="shared" si="19"/>
        <v>-</v>
      </c>
      <c r="F884" s="115"/>
    </row>
    <row r="885" spans="1:6" s="115" customFormat="1" ht="14.25" customHeight="1" x14ac:dyDescent="0.25">
      <c r="A885" s="108" t="s">
        <v>72</v>
      </c>
      <c r="B885" s="122"/>
      <c r="C885" s="122"/>
      <c r="D885" s="122">
        <v>4827.05</v>
      </c>
      <c r="E885" s="150" t="str">
        <f t="shared" si="19"/>
        <v>-</v>
      </c>
      <c r="F885"/>
    </row>
    <row r="886" spans="1:6" s="156" customFormat="1" ht="14.25" customHeight="1" x14ac:dyDescent="0.25">
      <c r="A886" s="107" t="s">
        <v>115</v>
      </c>
      <c r="B886" s="121">
        <v>18803</v>
      </c>
      <c r="C886" s="121">
        <v>18803</v>
      </c>
      <c r="D886" s="121">
        <v>12282.2</v>
      </c>
      <c r="E886" s="147">
        <f t="shared" si="19"/>
        <v>65.320427591341812</v>
      </c>
      <c r="F886" s="115"/>
    </row>
    <row r="887" spans="1:6" s="116" customFormat="1" ht="14.25" customHeight="1" x14ac:dyDescent="0.25">
      <c r="A887" s="108" t="s">
        <v>119</v>
      </c>
      <c r="B887" s="122"/>
      <c r="C887" s="122"/>
      <c r="D887" s="122">
        <v>4366.25</v>
      </c>
      <c r="E887" s="150" t="str">
        <f t="shared" si="19"/>
        <v>-</v>
      </c>
      <c r="F887"/>
    </row>
    <row r="888" spans="1:6" ht="14.25" customHeight="1" x14ac:dyDescent="0.25">
      <c r="A888" s="108" t="s">
        <v>200</v>
      </c>
      <c r="B888" s="122"/>
      <c r="C888" s="122"/>
      <c r="D888" s="122">
        <v>1326.64</v>
      </c>
      <c r="E888" s="150" t="str">
        <f t="shared" si="19"/>
        <v>-</v>
      </c>
      <c r="F888" s="118"/>
    </row>
    <row r="889" spans="1:6" ht="14.25" customHeight="1" x14ac:dyDescent="0.25">
      <c r="A889" s="108" t="s">
        <v>123</v>
      </c>
      <c r="B889" s="122"/>
      <c r="C889" s="122"/>
      <c r="D889" s="122">
        <v>4582.82</v>
      </c>
      <c r="E889" s="150" t="str">
        <f t="shared" si="19"/>
        <v>-</v>
      </c>
      <c r="F889" s="118"/>
    </row>
    <row r="890" spans="1:6" s="115" customFormat="1" ht="14.25" customHeight="1" x14ac:dyDescent="0.25">
      <c r="A890" s="108" t="s">
        <v>127</v>
      </c>
      <c r="B890" s="122"/>
      <c r="C890" s="122"/>
      <c r="D890" s="122">
        <v>1771.07</v>
      </c>
      <c r="E890" s="150" t="str">
        <f t="shared" si="19"/>
        <v>-</v>
      </c>
      <c r="F890" s="116"/>
    </row>
    <row r="891" spans="1:6" ht="14.25" customHeight="1" x14ac:dyDescent="0.25">
      <c r="A891" s="108" t="s">
        <v>341</v>
      </c>
      <c r="B891" s="122"/>
      <c r="C891" s="122"/>
      <c r="D891" s="122">
        <v>235.42</v>
      </c>
      <c r="E891" s="150" t="str">
        <f t="shared" si="19"/>
        <v>-</v>
      </c>
    </row>
    <row r="892" spans="1:6" ht="14.25" customHeight="1" x14ac:dyDescent="0.25">
      <c r="A892" s="110" t="s">
        <v>247</v>
      </c>
      <c r="B892" s="126">
        <v>0</v>
      </c>
      <c r="C892" s="126">
        <v>0</v>
      </c>
      <c r="D892" s="126">
        <v>187.5</v>
      </c>
      <c r="E892" s="148" t="str">
        <f t="shared" si="19"/>
        <v>-</v>
      </c>
    </row>
    <row r="893" spans="1:6" ht="14.25" customHeight="1" x14ac:dyDescent="0.25">
      <c r="A893" s="107" t="s">
        <v>50</v>
      </c>
      <c r="B893" s="121">
        <v>0</v>
      </c>
      <c r="C893" s="121">
        <v>0</v>
      </c>
      <c r="D893" s="121">
        <v>187.5</v>
      </c>
      <c r="E893" s="147" t="str">
        <f t="shared" si="19"/>
        <v>-</v>
      </c>
    </row>
    <row r="894" spans="1:6" s="118" customFormat="1" ht="14.25" customHeight="1" x14ac:dyDescent="0.25">
      <c r="A894" s="108" t="s">
        <v>72</v>
      </c>
      <c r="B894" s="122"/>
      <c r="C894" s="122"/>
      <c r="D894" s="122">
        <v>187.5</v>
      </c>
      <c r="E894" s="150" t="str">
        <f t="shared" si="19"/>
        <v>-</v>
      </c>
      <c r="F894" s="115"/>
    </row>
    <row r="895" spans="1:6" ht="14.25" customHeight="1" x14ac:dyDescent="0.25">
      <c r="A895" s="106" t="s">
        <v>406</v>
      </c>
      <c r="B895" s="123">
        <v>20183</v>
      </c>
      <c r="C895" s="123">
        <v>20183</v>
      </c>
      <c r="D895" s="123">
        <v>10667.22</v>
      </c>
      <c r="E895" s="149">
        <f t="shared" si="19"/>
        <v>52.852499628400139</v>
      </c>
    </row>
    <row r="896" spans="1:6" s="115" customFormat="1" ht="14.25" customHeight="1" x14ac:dyDescent="0.25">
      <c r="A896" s="110" t="s">
        <v>197</v>
      </c>
      <c r="B896" s="126">
        <v>50</v>
      </c>
      <c r="C896" s="126">
        <v>50</v>
      </c>
      <c r="D896" s="126">
        <v>2.89</v>
      </c>
      <c r="E896" s="148">
        <f t="shared" si="19"/>
        <v>5.78</v>
      </c>
    </row>
    <row r="897" spans="1:6" s="117" customFormat="1" ht="14.25" customHeight="1" x14ac:dyDescent="0.25">
      <c r="A897" s="107" t="s">
        <v>104</v>
      </c>
      <c r="B897" s="121">
        <v>50</v>
      </c>
      <c r="C897" s="121">
        <v>50</v>
      </c>
      <c r="D897" s="121">
        <v>2.89</v>
      </c>
      <c r="E897" s="147">
        <f t="shared" si="19"/>
        <v>5.78</v>
      </c>
      <c r="F897"/>
    </row>
    <row r="898" spans="1:6" s="115" customFormat="1" ht="14.25" customHeight="1" x14ac:dyDescent="0.25">
      <c r="A898" s="108" t="s">
        <v>337</v>
      </c>
      <c r="B898" s="122"/>
      <c r="C898" s="122"/>
      <c r="D898" s="122">
        <v>2.89</v>
      </c>
      <c r="E898" s="150" t="str">
        <f t="shared" si="19"/>
        <v>-</v>
      </c>
    </row>
    <row r="899" spans="1:6" s="117" customFormat="1" ht="14.25" customHeight="1" x14ac:dyDescent="0.25">
      <c r="A899" s="110" t="s">
        <v>195</v>
      </c>
      <c r="B899" s="126">
        <v>20133</v>
      </c>
      <c r="C899" s="126">
        <v>20133</v>
      </c>
      <c r="D899" s="126">
        <v>10664.33</v>
      </c>
      <c r="E899" s="148">
        <f t="shared" si="19"/>
        <v>52.969403466944819</v>
      </c>
      <c r="F899" s="115"/>
    </row>
    <row r="900" spans="1:6" s="117" customFormat="1" ht="14.25" customHeight="1" x14ac:dyDescent="0.25">
      <c r="A900" s="107" t="s">
        <v>104</v>
      </c>
      <c r="B900" s="121">
        <v>20133</v>
      </c>
      <c r="C900" s="121">
        <v>20133</v>
      </c>
      <c r="D900" s="121">
        <v>10664.33</v>
      </c>
      <c r="E900" s="147">
        <f t="shared" si="19"/>
        <v>52.969403466944819</v>
      </c>
      <c r="F900" s="115"/>
    </row>
    <row r="901" spans="1:6" s="156" customFormat="1" ht="14.25" customHeight="1" x14ac:dyDescent="0.25">
      <c r="A901" s="108" t="s">
        <v>106</v>
      </c>
      <c r="B901" s="122"/>
      <c r="C901" s="122"/>
      <c r="D901" s="122">
        <v>1986.83</v>
      </c>
      <c r="E901" s="150" t="str">
        <f t="shared" si="19"/>
        <v>-</v>
      </c>
      <c r="F901"/>
    </row>
    <row r="902" spans="1:6" s="117" customFormat="1" ht="14.25" customHeight="1" x14ac:dyDescent="0.25">
      <c r="A902" s="108" t="s">
        <v>337</v>
      </c>
      <c r="B902" s="122"/>
      <c r="C902" s="122"/>
      <c r="D902" s="122">
        <v>8677.5</v>
      </c>
      <c r="E902" s="150" t="str">
        <f t="shared" si="19"/>
        <v>-</v>
      </c>
    </row>
    <row r="903" spans="1:6" s="156" customFormat="1" ht="14.25" customHeight="1" x14ac:dyDescent="0.25">
      <c r="A903" s="106" t="s">
        <v>560</v>
      </c>
      <c r="B903" s="123">
        <v>50000</v>
      </c>
      <c r="C903" s="123">
        <v>50000</v>
      </c>
      <c r="D903" s="123">
        <v>0</v>
      </c>
      <c r="E903" s="149">
        <f t="shared" ref="E903:E953" si="20">IFERROR(D903/C903*100,"-")</f>
        <v>0</v>
      </c>
      <c r="F903"/>
    </row>
    <row r="904" spans="1:6" s="116" customFormat="1" ht="14.25" customHeight="1" x14ac:dyDescent="0.25">
      <c r="A904" s="110" t="s">
        <v>190</v>
      </c>
      <c r="B904" s="126">
        <v>50000</v>
      </c>
      <c r="C904" s="126">
        <v>50000</v>
      </c>
      <c r="D904" s="126">
        <v>0</v>
      </c>
      <c r="E904" s="148">
        <f t="shared" si="20"/>
        <v>0</v>
      </c>
      <c r="F904"/>
    </row>
    <row r="905" spans="1:6" s="156" customFormat="1" ht="14.25" customHeight="1" x14ac:dyDescent="0.25">
      <c r="A905" s="107" t="s">
        <v>50</v>
      </c>
      <c r="B905" s="121">
        <v>50000</v>
      </c>
      <c r="C905" s="121">
        <v>50000</v>
      </c>
      <c r="D905" s="121">
        <v>0</v>
      </c>
      <c r="E905" s="147">
        <f t="shared" si="20"/>
        <v>0</v>
      </c>
      <c r="F905"/>
    </row>
    <row r="906" spans="1:6" ht="14.25" customHeight="1" x14ac:dyDescent="0.25">
      <c r="A906" s="106" t="s">
        <v>561</v>
      </c>
      <c r="B906" s="123">
        <v>4412</v>
      </c>
      <c r="C906" s="123">
        <v>4412</v>
      </c>
      <c r="D906" s="123">
        <v>286.01</v>
      </c>
      <c r="E906" s="149">
        <f t="shared" si="20"/>
        <v>6.482547597461469</v>
      </c>
    </row>
    <row r="907" spans="1:6" ht="14.25" customHeight="1" x14ac:dyDescent="0.25">
      <c r="A907" s="110" t="s">
        <v>195</v>
      </c>
      <c r="B907" s="126">
        <v>4412</v>
      </c>
      <c r="C907" s="126">
        <v>4412</v>
      </c>
      <c r="D907" s="126">
        <v>286.01</v>
      </c>
      <c r="E907" s="148">
        <f t="shared" si="20"/>
        <v>6.482547597461469</v>
      </c>
      <c r="F907" s="115"/>
    </row>
    <row r="908" spans="1:6" ht="14.25" customHeight="1" x14ac:dyDescent="0.25">
      <c r="A908" s="107" t="s">
        <v>50</v>
      </c>
      <c r="B908" s="121">
        <v>4412</v>
      </c>
      <c r="C908" s="121">
        <v>4412</v>
      </c>
      <c r="D908" s="121">
        <v>286.01</v>
      </c>
      <c r="E908" s="147">
        <f t="shared" si="20"/>
        <v>6.482547597461469</v>
      </c>
      <c r="F908" s="116"/>
    </row>
    <row r="909" spans="1:6" s="115" customFormat="1" ht="14.25" customHeight="1" x14ac:dyDescent="0.25">
      <c r="A909" s="108" t="s">
        <v>58</v>
      </c>
      <c r="B909" s="122"/>
      <c r="C909" s="122"/>
      <c r="D909" s="122">
        <v>286.01</v>
      </c>
      <c r="E909" s="150" t="str">
        <f t="shared" si="20"/>
        <v>-</v>
      </c>
      <c r="F909"/>
    </row>
    <row r="910" spans="1:6" s="115" customFormat="1" ht="14.25" customHeight="1" x14ac:dyDescent="0.25">
      <c r="A910" s="106" t="s">
        <v>423</v>
      </c>
      <c r="B910" s="123">
        <v>897700</v>
      </c>
      <c r="C910" s="123">
        <v>897700</v>
      </c>
      <c r="D910" s="123">
        <v>445283.75</v>
      </c>
      <c r="E910" s="149">
        <f t="shared" si="20"/>
        <v>49.602734766625822</v>
      </c>
    </row>
    <row r="911" spans="1:6" s="115" customFormat="1" ht="14.25" customHeight="1" x14ac:dyDescent="0.25">
      <c r="A911" s="110" t="s">
        <v>195</v>
      </c>
      <c r="B911" s="126">
        <v>897700</v>
      </c>
      <c r="C911" s="126">
        <v>897700</v>
      </c>
      <c r="D911" s="126">
        <v>445283.75</v>
      </c>
      <c r="E911" s="148">
        <f t="shared" si="20"/>
        <v>49.602734766625822</v>
      </c>
      <c r="F911" s="118"/>
    </row>
    <row r="912" spans="1:6" s="115" customFormat="1" ht="14.25" customHeight="1" x14ac:dyDescent="0.25">
      <c r="A912" s="107" t="s">
        <v>50</v>
      </c>
      <c r="B912" s="121">
        <v>350700</v>
      </c>
      <c r="C912" s="121">
        <v>350700</v>
      </c>
      <c r="D912" s="121">
        <v>286218.19</v>
      </c>
      <c r="E912" s="147">
        <f t="shared" si="20"/>
        <v>81.613398916452809</v>
      </c>
      <c r="F912"/>
    </row>
    <row r="913" spans="1:6" s="115" customFormat="1" ht="14.25" customHeight="1" x14ac:dyDescent="0.25">
      <c r="A913" s="108" t="s">
        <v>52</v>
      </c>
      <c r="B913" s="122"/>
      <c r="C913" s="122"/>
      <c r="D913" s="122">
        <v>6627.68</v>
      </c>
      <c r="E913" s="150" t="str">
        <f t="shared" si="20"/>
        <v>-</v>
      </c>
      <c r="F913"/>
    </row>
    <row r="914" spans="1:6" s="115" customFormat="1" ht="14.25" customHeight="1" x14ac:dyDescent="0.25">
      <c r="A914" s="108" t="s">
        <v>54</v>
      </c>
      <c r="B914" s="122"/>
      <c r="C914" s="122"/>
      <c r="D914" s="122">
        <v>3038.5</v>
      </c>
      <c r="E914" s="150" t="str">
        <f t="shared" si="20"/>
        <v>-</v>
      </c>
      <c r="F914"/>
    </row>
    <row r="915" spans="1:6" ht="14.25" customHeight="1" x14ac:dyDescent="0.25">
      <c r="A915" s="108" t="s">
        <v>55</v>
      </c>
      <c r="B915" s="122"/>
      <c r="C915" s="122"/>
      <c r="D915" s="122">
        <v>678</v>
      </c>
      <c r="E915" s="150" t="str">
        <f t="shared" si="20"/>
        <v>-</v>
      </c>
      <c r="F915" s="115"/>
    </row>
    <row r="916" spans="1:6" ht="14.25" customHeight="1" x14ac:dyDescent="0.25">
      <c r="A916" s="108" t="s">
        <v>57</v>
      </c>
      <c r="B916" s="122"/>
      <c r="C916" s="122"/>
      <c r="D916" s="122">
        <v>74632.039999999994</v>
      </c>
      <c r="E916" s="150" t="str">
        <f t="shared" si="20"/>
        <v>-</v>
      </c>
    </row>
    <row r="917" spans="1:6" s="156" customFormat="1" ht="14.25" customHeight="1" x14ac:dyDescent="0.25">
      <c r="A917" s="108" t="s">
        <v>58</v>
      </c>
      <c r="B917" s="122"/>
      <c r="C917" s="122"/>
      <c r="D917" s="122">
        <v>26675.74</v>
      </c>
      <c r="E917" s="150" t="str">
        <f t="shared" si="20"/>
        <v>-</v>
      </c>
      <c r="F917"/>
    </row>
    <row r="918" spans="1:6" s="118" customFormat="1" ht="14.25" customHeight="1" x14ac:dyDescent="0.25">
      <c r="A918" s="108" t="s">
        <v>533</v>
      </c>
      <c r="B918" s="122"/>
      <c r="C918" s="122"/>
      <c r="D918" s="122">
        <v>32838.43</v>
      </c>
      <c r="E918" s="150" t="str">
        <f t="shared" si="20"/>
        <v>-</v>
      </c>
      <c r="F918" s="115"/>
    </row>
    <row r="919" spans="1:6" s="115" customFormat="1" ht="14.25" customHeight="1" x14ac:dyDescent="0.25">
      <c r="A919" s="108" t="s">
        <v>64</v>
      </c>
      <c r="B919" s="122"/>
      <c r="C919" s="122"/>
      <c r="D919" s="122">
        <v>14399.49</v>
      </c>
      <c r="E919" s="150" t="str">
        <f t="shared" si="20"/>
        <v>-</v>
      </c>
      <c r="F919"/>
    </row>
    <row r="920" spans="1:6" ht="14.25" customHeight="1" x14ac:dyDescent="0.25">
      <c r="A920" s="108" t="s">
        <v>65</v>
      </c>
      <c r="B920" s="122"/>
      <c r="C920" s="122"/>
      <c r="D920" s="122">
        <v>1403.6</v>
      </c>
      <c r="E920" s="150" t="str">
        <f t="shared" si="20"/>
        <v>-</v>
      </c>
    </row>
    <row r="921" spans="1:6" s="115" customFormat="1" ht="14.25" customHeight="1" x14ac:dyDescent="0.25">
      <c r="A921" s="108" t="s">
        <v>66</v>
      </c>
      <c r="B921" s="122"/>
      <c r="C921" s="122"/>
      <c r="D921" s="122">
        <v>1500</v>
      </c>
      <c r="E921" s="150" t="str">
        <f t="shared" si="20"/>
        <v>-</v>
      </c>
      <c r="F921" s="118"/>
    </row>
    <row r="922" spans="1:6" ht="14.25" customHeight="1" x14ac:dyDescent="0.25">
      <c r="A922" s="108" t="s">
        <v>68</v>
      </c>
      <c r="B922" s="122"/>
      <c r="C922" s="122"/>
      <c r="D922" s="122">
        <v>33.75</v>
      </c>
      <c r="E922" s="150" t="str">
        <f t="shared" si="20"/>
        <v>-</v>
      </c>
    </row>
    <row r="923" spans="1:6" s="115" customFormat="1" ht="14.25" customHeight="1" x14ac:dyDescent="0.25">
      <c r="A923" s="108" t="s">
        <v>70</v>
      </c>
      <c r="B923" s="122"/>
      <c r="C923" s="122"/>
      <c r="D923" s="122">
        <v>1779.78</v>
      </c>
      <c r="E923" s="150" t="str">
        <f t="shared" si="20"/>
        <v>-</v>
      </c>
    </row>
    <row r="924" spans="1:6" ht="14.25" customHeight="1" x14ac:dyDescent="0.25">
      <c r="A924" s="108" t="s">
        <v>72</v>
      </c>
      <c r="B924" s="122"/>
      <c r="C924" s="122"/>
      <c r="D924" s="122">
        <v>28153.99</v>
      </c>
      <c r="E924" s="150" t="str">
        <f t="shared" si="20"/>
        <v>-</v>
      </c>
      <c r="F924" s="115"/>
    </row>
    <row r="925" spans="1:6" ht="14.25" customHeight="1" x14ac:dyDescent="0.25">
      <c r="A925" s="108" t="s">
        <v>78</v>
      </c>
      <c r="B925" s="122"/>
      <c r="C925" s="122"/>
      <c r="D925" s="122">
        <v>386.88</v>
      </c>
      <c r="E925" s="150" t="str">
        <f t="shared" si="20"/>
        <v>-</v>
      </c>
    </row>
    <row r="926" spans="1:6" s="118" customFormat="1" ht="14.25" customHeight="1" x14ac:dyDescent="0.25">
      <c r="A926" s="108" t="s">
        <v>79</v>
      </c>
      <c r="B926" s="122"/>
      <c r="C926" s="122"/>
      <c r="D926" s="122">
        <v>25</v>
      </c>
      <c r="E926" s="150" t="str">
        <f t="shared" si="20"/>
        <v>-</v>
      </c>
      <c r="F926"/>
    </row>
    <row r="927" spans="1:6" s="118" customFormat="1" ht="14.25" customHeight="1" x14ac:dyDescent="0.25">
      <c r="A927" s="108" t="s">
        <v>81</v>
      </c>
      <c r="B927" s="122"/>
      <c r="C927" s="122"/>
      <c r="D927" s="122">
        <v>94045.31</v>
      </c>
      <c r="E927" s="150" t="str">
        <f t="shared" si="20"/>
        <v>-</v>
      </c>
      <c r="F927" s="115"/>
    </row>
    <row r="928" spans="1:6" s="116" customFormat="1" ht="14.25" customHeight="1" x14ac:dyDescent="0.25">
      <c r="A928" s="107" t="s">
        <v>82</v>
      </c>
      <c r="B928" s="121">
        <v>1000</v>
      </c>
      <c r="C928" s="121">
        <v>1000</v>
      </c>
      <c r="D928" s="121">
        <v>7252.89</v>
      </c>
      <c r="E928" s="147">
        <f t="shared" si="20"/>
        <v>725.2890000000001</v>
      </c>
      <c r="F928" s="115"/>
    </row>
    <row r="929" spans="1:6" ht="14.25" customHeight="1" x14ac:dyDescent="0.25">
      <c r="A929" s="108" t="s">
        <v>85</v>
      </c>
      <c r="B929" s="122"/>
      <c r="C929" s="122"/>
      <c r="D929" s="122">
        <v>0.45</v>
      </c>
      <c r="E929" s="150" t="str">
        <f t="shared" si="20"/>
        <v>-</v>
      </c>
    </row>
    <row r="930" spans="1:6" ht="14.25" customHeight="1" x14ac:dyDescent="0.25">
      <c r="A930" s="108" t="s">
        <v>87</v>
      </c>
      <c r="B930" s="122"/>
      <c r="C930" s="122"/>
      <c r="D930" s="122">
        <v>7252.44</v>
      </c>
      <c r="E930" s="150" t="str">
        <f t="shared" si="20"/>
        <v>-</v>
      </c>
    </row>
    <row r="931" spans="1:6" x14ac:dyDescent="0.25">
      <c r="A931" s="107" t="s">
        <v>115</v>
      </c>
      <c r="B931" s="121">
        <v>361000</v>
      </c>
      <c r="C931" s="121">
        <v>361000</v>
      </c>
      <c r="D931" s="121">
        <v>151812.67000000001</v>
      </c>
      <c r="E931" s="147">
        <f t="shared" si="20"/>
        <v>42.053371191135739</v>
      </c>
    </row>
    <row r="932" spans="1:6" s="115" customFormat="1" x14ac:dyDescent="0.25">
      <c r="A932" s="108" t="s">
        <v>119</v>
      </c>
      <c r="B932" s="122"/>
      <c r="C932" s="122"/>
      <c r="D932" s="122">
        <v>21554.19</v>
      </c>
      <c r="E932" s="150" t="str">
        <f t="shared" si="20"/>
        <v>-</v>
      </c>
    </row>
    <row r="933" spans="1:6" s="156" customFormat="1" x14ac:dyDescent="0.25">
      <c r="A933" s="108" t="s">
        <v>120</v>
      </c>
      <c r="B933" s="122"/>
      <c r="C933" s="122"/>
      <c r="D933" s="122">
        <v>138.99</v>
      </c>
      <c r="E933" s="150" t="str">
        <f t="shared" si="20"/>
        <v>-</v>
      </c>
      <c r="F933"/>
    </row>
    <row r="934" spans="1:6" s="115" customFormat="1" x14ac:dyDescent="0.25">
      <c r="A934" s="108" t="s">
        <v>200</v>
      </c>
      <c r="B934" s="122"/>
      <c r="C934" s="122"/>
      <c r="D934" s="122">
        <v>6042.92</v>
      </c>
      <c r="E934" s="150" t="str">
        <f t="shared" si="20"/>
        <v>-</v>
      </c>
      <c r="F934"/>
    </row>
    <row r="935" spans="1:6" x14ac:dyDescent="0.25">
      <c r="A935" s="108" t="s">
        <v>123</v>
      </c>
      <c r="B935" s="122"/>
      <c r="C935" s="122"/>
      <c r="D935" s="122">
        <v>122464.26</v>
      </c>
      <c r="E935" s="150" t="str">
        <f t="shared" si="20"/>
        <v>-</v>
      </c>
      <c r="F935" s="115"/>
    </row>
    <row r="936" spans="1:6" s="115" customFormat="1" x14ac:dyDescent="0.25">
      <c r="A936" s="108" t="s">
        <v>127</v>
      </c>
      <c r="B936" s="122"/>
      <c r="C936" s="122"/>
      <c r="D936" s="122">
        <v>1612.31</v>
      </c>
      <c r="E936" s="150" t="str">
        <f t="shared" si="20"/>
        <v>-</v>
      </c>
    </row>
    <row r="937" spans="1:6" s="115" customFormat="1" x14ac:dyDescent="0.25">
      <c r="A937" s="107" t="s">
        <v>130</v>
      </c>
      <c r="B937" s="121">
        <v>185000</v>
      </c>
      <c r="C937" s="121">
        <v>185000</v>
      </c>
      <c r="D937" s="121">
        <v>0</v>
      </c>
      <c r="E937" s="147">
        <f t="shared" si="20"/>
        <v>0</v>
      </c>
    </row>
    <row r="938" spans="1:6" s="115" customFormat="1" x14ac:dyDescent="0.25">
      <c r="A938" s="104" t="s">
        <v>408</v>
      </c>
      <c r="B938" s="121">
        <v>168084</v>
      </c>
      <c r="C938" s="121">
        <v>154084</v>
      </c>
      <c r="D938" s="121">
        <v>64597.59</v>
      </c>
      <c r="E938" s="147">
        <f t="shared" si="20"/>
        <v>41.923619584122946</v>
      </c>
    </row>
    <row r="939" spans="1:6" x14ac:dyDescent="0.25">
      <c r="A939" s="106" t="s">
        <v>409</v>
      </c>
      <c r="B939" s="123">
        <v>168084</v>
      </c>
      <c r="C939" s="123">
        <v>154084</v>
      </c>
      <c r="D939" s="123">
        <v>64597.59</v>
      </c>
      <c r="E939" s="149">
        <f t="shared" si="20"/>
        <v>41.923619584122946</v>
      </c>
      <c r="F939" s="115"/>
    </row>
    <row r="940" spans="1:6" s="117" customFormat="1" x14ac:dyDescent="0.25">
      <c r="A940" s="110" t="s">
        <v>190</v>
      </c>
      <c r="B940" s="126">
        <v>100994</v>
      </c>
      <c r="C940" s="126">
        <v>86994</v>
      </c>
      <c r="D940" s="126">
        <v>64597.59</v>
      </c>
      <c r="E940" s="148">
        <f t="shared" si="20"/>
        <v>74.255224498241262</v>
      </c>
      <c r="F940"/>
    </row>
    <row r="941" spans="1:6" ht="14.25" customHeight="1" x14ac:dyDescent="0.25">
      <c r="A941" s="107" t="s">
        <v>50</v>
      </c>
      <c r="B941" s="121">
        <v>1500</v>
      </c>
      <c r="C941" s="121">
        <v>1500</v>
      </c>
      <c r="D941" s="121">
        <v>0</v>
      </c>
      <c r="E941" s="147">
        <f t="shared" si="20"/>
        <v>0</v>
      </c>
      <c r="F941" s="115"/>
    </row>
    <row r="942" spans="1:6" ht="14.25" customHeight="1" x14ac:dyDescent="0.25">
      <c r="A942" s="107" t="s">
        <v>115</v>
      </c>
      <c r="B942" s="121">
        <v>5000</v>
      </c>
      <c r="C942" s="121">
        <v>5000</v>
      </c>
      <c r="D942" s="121">
        <v>3035.09</v>
      </c>
      <c r="E942" s="147">
        <f t="shared" si="20"/>
        <v>60.701800000000006</v>
      </c>
    </row>
    <row r="943" spans="1:6" ht="14.25" customHeight="1" x14ac:dyDescent="0.25">
      <c r="A943" s="108" t="s">
        <v>123</v>
      </c>
      <c r="B943" s="122"/>
      <c r="C943" s="122"/>
      <c r="D943" s="122">
        <v>3035.09</v>
      </c>
      <c r="E943" s="150" t="str">
        <f t="shared" si="20"/>
        <v>-</v>
      </c>
    </row>
    <row r="944" spans="1:6" ht="14.25" customHeight="1" x14ac:dyDescent="0.25">
      <c r="A944" s="107" t="s">
        <v>130</v>
      </c>
      <c r="B944" s="121">
        <v>94494</v>
      </c>
      <c r="C944" s="121">
        <v>80494</v>
      </c>
      <c r="D944" s="121">
        <v>61562.5</v>
      </c>
      <c r="E944" s="147">
        <f t="shared" si="20"/>
        <v>76.480855715953993</v>
      </c>
      <c r="F944" s="115"/>
    </row>
    <row r="945" spans="1:6" s="115" customFormat="1" ht="14.25" customHeight="1" x14ac:dyDescent="0.25">
      <c r="A945" s="108" t="s">
        <v>132</v>
      </c>
      <c r="B945" s="122"/>
      <c r="C945" s="122"/>
      <c r="D945" s="122">
        <v>61562.5</v>
      </c>
      <c r="E945" s="150" t="str">
        <f t="shared" si="20"/>
        <v>-</v>
      </c>
      <c r="F945"/>
    </row>
    <row r="946" spans="1:6" s="116" customFormat="1" ht="14.25" customHeight="1" x14ac:dyDescent="0.25">
      <c r="A946" s="110" t="s">
        <v>195</v>
      </c>
      <c r="B946" s="126">
        <v>67090</v>
      </c>
      <c r="C946" s="126">
        <v>67090</v>
      </c>
      <c r="D946" s="126">
        <v>0</v>
      </c>
      <c r="E946" s="148">
        <f t="shared" si="20"/>
        <v>0</v>
      </c>
      <c r="F946" s="115"/>
    </row>
    <row r="947" spans="1:6" ht="14.25" customHeight="1" x14ac:dyDescent="0.25">
      <c r="A947" s="107" t="s">
        <v>130</v>
      </c>
      <c r="B947" s="121">
        <v>67090</v>
      </c>
      <c r="C947" s="121">
        <v>67090</v>
      </c>
      <c r="D947" s="121">
        <v>0</v>
      </c>
      <c r="E947" s="147">
        <f t="shared" si="20"/>
        <v>0</v>
      </c>
      <c r="F947" s="115"/>
    </row>
    <row r="948" spans="1:6" s="115" customFormat="1" ht="14.25" customHeight="1" x14ac:dyDescent="0.25">
      <c r="A948" s="104" t="s">
        <v>424</v>
      </c>
      <c r="B948" s="121">
        <v>53029958</v>
      </c>
      <c r="C948" s="121">
        <v>53029958</v>
      </c>
      <c r="D948" s="121">
        <v>29766321.260000002</v>
      </c>
      <c r="E948" s="147">
        <f t="shared" si="20"/>
        <v>56.131142438393034</v>
      </c>
    </row>
    <row r="949" spans="1:6" s="118" customFormat="1" ht="14.25" customHeight="1" x14ac:dyDescent="0.25">
      <c r="A949" s="106" t="s">
        <v>425</v>
      </c>
      <c r="B949" s="123">
        <v>51089161</v>
      </c>
      <c r="C949" s="123">
        <v>51089161</v>
      </c>
      <c r="D949" s="123">
        <v>28508698.510000002</v>
      </c>
      <c r="E949" s="149">
        <f t="shared" si="20"/>
        <v>55.801852980126256</v>
      </c>
      <c r="F949" s="117"/>
    </row>
    <row r="950" spans="1:6" ht="14.25" customHeight="1" x14ac:dyDescent="0.25">
      <c r="A950" s="110" t="s">
        <v>197</v>
      </c>
      <c r="B950" s="126">
        <v>149060</v>
      </c>
      <c r="C950" s="126">
        <v>149060</v>
      </c>
      <c r="D950" s="126">
        <v>43892.34</v>
      </c>
      <c r="E950" s="148">
        <f t="shared" si="20"/>
        <v>29.446088823292634</v>
      </c>
      <c r="F950" s="115"/>
    </row>
    <row r="951" spans="1:6" ht="14.25" customHeight="1" x14ac:dyDescent="0.25">
      <c r="A951" s="107" t="s">
        <v>43</v>
      </c>
      <c r="B951" s="121">
        <v>904</v>
      </c>
      <c r="C951" s="121">
        <v>904</v>
      </c>
      <c r="D951" s="121">
        <v>0</v>
      </c>
      <c r="E951" s="147">
        <f t="shared" si="20"/>
        <v>0</v>
      </c>
      <c r="F951" s="117"/>
    </row>
    <row r="952" spans="1:6" ht="14.25" customHeight="1" x14ac:dyDescent="0.25">
      <c r="A952" s="107" t="s">
        <v>50</v>
      </c>
      <c r="B952" s="121">
        <v>146256</v>
      </c>
      <c r="C952" s="121">
        <v>146256</v>
      </c>
      <c r="D952" s="121">
        <v>43712.15</v>
      </c>
      <c r="E952" s="147">
        <f t="shared" si="20"/>
        <v>29.887423421945087</v>
      </c>
      <c r="F952" s="117"/>
    </row>
    <row r="953" spans="1:6" s="115" customFormat="1" ht="14.25" customHeight="1" x14ac:dyDescent="0.25">
      <c r="A953" s="108" t="s">
        <v>52</v>
      </c>
      <c r="B953" s="122"/>
      <c r="C953" s="122"/>
      <c r="D953" s="122">
        <v>2260.65</v>
      </c>
      <c r="E953" s="150" t="str">
        <f t="shared" si="20"/>
        <v>-</v>
      </c>
    </row>
    <row r="954" spans="1:6" ht="14.25" customHeight="1" x14ac:dyDescent="0.25">
      <c r="A954" s="108" t="s">
        <v>54</v>
      </c>
      <c r="B954" s="122"/>
      <c r="C954" s="122"/>
      <c r="D954" s="122">
        <v>768</v>
      </c>
      <c r="E954" s="150" t="str">
        <f t="shared" ref="E954:E1008" si="21">IFERROR(D954/C954*100,"-")</f>
        <v>-</v>
      </c>
      <c r="F954" s="115"/>
    </row>
    <row r="955" spans="1:6" ht="14.25" customHeight="1" x14ac:dyDescent="0.25">
      <c r="A955" s="108" t="s">
        <v>55</v>
      </c>
      <c r="B955" s="122"/>
      <c r="C955" s="122"/>
      <c r="D955" s="122">
        <v>617.76</v>
      </c>
      <c r="E955" s="150" t="str">
        <f t="shared" si="21"/>
        <v>-</v>
      </c>
      <c r="F955" s="117"/>
    </row>
    <row r="956" spans="1:6" s="118" customFormat="1" ht="14.25" customHeight="1" x14ac:dyDescent="0.25">
      <c r="A956" s="108" t="s">
        <v>57</v>
      </c>
      <c r="B956" s="122"/>
      <c r="C956" s="122"/>
      <c r="D956" s="122">
        <v>3966.61</v>
      </c>
      <c r="E956" s="150" t="str">
        <f t="shared" si="21"/>
        <v>-</v>
      </c>
      <c r="F956" s="119"/>
    </row>
    <row r="957" spans="1:6" s="115" customFormat="1" ht="14.25" customHeight="1" x14ac:dyDescent="0.25">
      <c r="A957" s="108" t="s">
        <v>58</v>
      </c>
      <c r="B957" s="122"/>
      <c r="C957" s="122"/>
      <c r="D957" s="122">
        <v>2308.0300000000002</v>
      </c>
      <c r="E957" s="150" t="str">
        <f t="shared" si="21"/>
        <v>-</v>
      </c>
      <c r="F957" s="117"/>
    </row>
    <row r="958" spans="1:6" s="115" customFormat="1" ht="14.25" customHeight="1" x14ac:dyDescent="0.25">
      <c r="A958" s="108" t="s">
        <v>59</v>
      </c>
      <c r="B958" s="122"/>
      <c r="C958" s="122"/>
      <c r="D958" s="122">
        <v>394.33</v>
      </c>
      <c r="E958" s="150" t="str">
        <f t="shared" si="21"/>
        <v>-</v>
      </c>
      <c r="F958" s="119"/>
    </row>
    <row r="959" spans="1:6" ht="14.25" customHeight="1" x14ac:dyDescent="0.25">
      <c r="A959" s="108" t="s">
        <v>60</v>
      </c>
      <c r="B959" s="122"/>
      <c r="C959" s="122"/>
      <c r="D959" s="122">
        <v>2016.67</v>
      </c>
      <c r="E959" s="150" t="str">
        <f t="shared" si="21"/>
        <v>-</v>
      </c>
    </row>
    <row r="960" spans="1:6" ht="14.25" customHeight="1" x14ac:dyDescent="0.25">
      <c r="A960" s="108" t="s">
        <v>533</v>
      </c>
      <c r="B960" s="122"/>
      <c r="C960" s="122"/>
      <c r="D960" s="122">
        <v>3754.88</v>
      </c>
      <c r="E960" s="150" t="str">
        <f t="shared" si="21"/>
        <v>-</v>
      </c>
    </row>
    <row r="961" spans="1:6" s="118" customFormat="1" ht="14.25" customHeight="1" x14ac:dyDescent="0.25">
      <c r="A961" s="108" t="s">
        <v>64</v>
      </c>
      <c r="B961" s="122"/>
      <c r="C961" s="122"/>
      <c r="D961" s="122">
        <v>222.77</v>
      </c>
      <c r="E961" s="150" t="str">
        <f t="shared" si="21"/>
        <v>-</v>
      </c>
      <c r="F961"/>
    </row>
    <row r="962" spans="1:6" ht="14.25" customHeight="1" x14ac:dyDescent="0.25">
      <c r="A962" s="108" t="s">
        <v>65</v>
      </c>
      <c r="B962" s="122"/>
      <c r="C962" s="122"/>
      <c r="D962" s="122">
        <v>7204.98</v>
      </c>
      <c r="E962" s="150" t="str">
        <f t="shared" si="21"/>
        <v>-</v>
      </c>
      <c r="F962" s="117"/>
    </row>
    <row r="963" spans="1:6" s="115" customFormat="1" ht="14.25" customHeight="1" x14ac:dyDescent="0.25">
      <c r="A963" s="108" t="s">
        <v>67</v>
      </c>
      <c r="B963" s="122"/>
      <c r="C963" s="122"/>
      <c r="D963" s="122">
        <v>372.3</v>
      </c>
      <c r="E963" s="150" t="str">
        <f t="shared" si="21"/>
        <v>-</v>
      </c>
      <c r="F963"/>
    </row>
    <row r="964" spans="1:6" s="156" customFormat="1" ht="14.25" customHeight="1" x14ac:dyDescent="0.25">
      <c r="A964" s="108" t="s">
        <v>69</v>
      </c>
      <c r="B964" s="122"/>
      <c r="C964" s="122"/>
      <c r="D964" s="122">
        <v>126.54</v>
      </c>
      <c r="E964" s="150" t="str">
        <f t="shared" si="21"/>
        <v>-</v>
      </c>
      <c r="F964" s="117"/>
    </row>
    <row r="965" spans="1:6" ht="14.25" customHeight="1" x14ac:dyDescent="0.25">
      <c r="A965" s="108" t="s">
        <v>70</v>
      </c>
      <c r="B965" s="122"/>
      <c r="C965" s="122"/>
      <c r="D965" s="122">
        <v>2694.16</v>
      </c>
      <c r="E965" s="150" t="str">
        <f t="shared" si="21"/>
        <v>-</v>
      </c>
    </row>
    <row r="966" spans="1:6" s="156" customFormat="1" ht="14.25" customHeight="1" x14ac:dyDescent="0.25">
      <c r="A966" s="108" t="s">
        <v>71</v>
      </c>
      <c r="B966" s="122"/>
      <c r="C966" s="122"/>
      <c r="D966" s="122">
        <v>441.31</v>
      </c>
      <c r="E966" s="150" t="str">
        <f t="shared" si="21"/>
        <v>-</v>
      </c>
      <c r="F966"/>
    </row>
    <row r="967" spans="1:6" s="115" customFormat="1" x14ac:dyDescent="0.25">
      <c r="A967" s="108" t="s">
        <v>72</v>
      </c>
      <c r="B967" s="122"/>
      <c r="C967" s="122"/>
      <c r="D967" s="122">
        <v>4587.18</v>
      </c>
      <c r="E967" s="150" t="str">
        <f t="shared" si="21"/>
        <v>-</v>
      </c>
    </row>
    <row r="968" spans="1:6" s="115" customFormat="1" x14ac:dyDescent="0.25">
      <c r="A968" s="108" t="s">
        <v>78</v>
      </c>
      <c r="B968" s="122"/>
      <c r="C968" s="122"/>
      <c r="D968" s="122">
        <v>113.92</v>
      </c>
      <c r="E968" s="150" t="str">
        <f t="shared" si="21"/>
        <v>-</v>
      </c>
    </row>
    <row r="969" spans="1:6" x14ac:dyDescent="0.25">
      <c r="A969" s="108" t="s">
        <v>79</v>
      </c>
      <c r="B969" s="122"/>
      <c r="C969" s="122"/>
      <c r="D969" s="122">
        <v>25</v>
      </c>
      <c r="E969" s="150" t="str">
        <f t="shared" si="21"/>
        <v>-</v>
      </c>
    </row>
    <row r="970" spans="1:6" x14ac:dyDescent="0.25">
      <c r="A970" s="108" t="s">
        <v>80</v>
      </c>
      <c r="B970" s="122"/>
      <c r="C970" s="122"/>
      <c r="D970" s="122">
        <v>281</v>
      </c>
      <c r="E970" s="150" t="str">
        <f t="shared" si="21"/>
        <v>-</v>
      </c>
    </row>
    <row r="971" spans="1:6" x14ac:dyDescent="0.25">
      <c r="A971" s="108" t="s">
        <v>81</v>
      </c>
      <c r="B971" s="122"/>
      <c r="C971" s="122"/>
      <c r="D971" s="122">
        <v>11556.06</v>
      </c>
      <c r="E971" s="150" t="str">
        <f t="shared" si="21"/>
        <v>-</v>
      </c>
      <c r="F971" s="115"/>
    </row>
    <row r="972" spans="1:6" s="115" customFormat="1" x14ac:dyDescent="0.25">
      <c r="A972" s="107" t="s">
        <v>82</v>
      </c>
      <c r="B972" s="121">
        <v>400</v>
      </c>
      <c r="C972" s="121">
        <v>400</v>
      </c>
      <c r="D972" s="121">
        <v>1.74</v>
      </c>
      <c r="E972" s="147">
        <f t="shared" si="21"/>
        <v>0.43499999999999994</v>
      </c>
      <c r="F972"/>
    </row>
    <row r="973" spans="1:6" x14ac:dyDescent="0.25">
      <c r="A973" s="108" t="s">
        <v>87</v>
      </c>
      <c r="B973" s="122"/>
      <c r="C973" s="122"/>
      <c r="D973" s="122">
        <v>1.74</v>
      </c>
      <c r="E973" s="150" t="str">
        <f t="shared" si="21"/>
        <v>-</v>
      </c>
    </row>
    <row r="974" spans="1:6" x14ac:dyDescent="0.25">
      <c r="A974" s="107" t="s">
        <v>100</v>
      </c>
      <c r="B974" s="121">
        <v>500</v>
      </c>
      <c r="C974" s="121">
        <v>500</v>
      </c>
      <c r="D974" s="121">
        <v>178.45</v>
      </c>
      <c r="E974" s="147">
        <f t="shared" si="21"/>
        <v>35.69</v>
      </c>
    </row>
    <row r="975" spans="1:6" s="115" customFormat="1" x14ac:dyDescent="0.25">
      <c r="A975" s="108" t="s">
        <v>103</v>
      </c>
      <c r="B975" s="122"/>
      <c r="C975" s="122"/>
      <c r="D975" s="122">
        <v>178.45</v>
      </c>
      <c r="E975" s="150" t="str">
        <f t="shared" si="21"/>
        <v>-</v>
      </c>
    </row>
    <row r="976" spans="1:6" s="115" customFormat="1" x14ac:dyDescent="0.25">
      <c r="A976" s="107" t="s">
        <v>104</v>
      </c>
      <c r="B976" s="121">
        <v>1000</v>
      </c>
      <c r="C976" s="121">
        <v>1000</v>
      </c>
      <c r="D976" s="121">
        <v>0</v>
      </c>
      <c r="E976" s="147">
        <f t="shared" si="21"/>
        <v>0</v>
      </c>
      <c r="F976" s="117"/>
    </row>
    <row r="977" spans="1:6" s="115" customFormat="1" x14ac:dyDescent="0.25">
      <c r="A977" s="110" t="s">
        <v>193</v>
      </c>
      <c r="B977" s="126">
        <v>225329</v>
      </c>
      <c r="C977" s="126">
        <v>225329</v>
      </c>
      <c r="D977" s="126">
        <v>115935.8</v>
      </c>
      <c r="E977" s="148">
        <f t="shared" si="21"/>
        <v>51.451788274034861</v>
      </c>
      <c r="F977"/>
    </row>
    <row r="978" spans="1:6" x14ac:dyDescent="0.25">
      <c r="A978" s="107" t="s">
        <v>43</v>
      </c>
      <c r="B978" s="121">
        <v>100</v>
      </c>
      <c r="C978" s="121">
        <v>100</v>
      </c>
      <c r="D978" s="121">
        <v>0</v>
      </c>
      <c r="E978" s="147">
        <f t="shared" si="21"/>
        <v>0</v>
      </c>
      <c r="F978" s="115"/>
    </row>
    <row r="979" spans="1:6" s="115" customFormat="1" x14ac:dyDescent="0.25">
      <c r="A979" s="107" t="s">
        <v>50</v>
      </c>
      <c r="B979" s="121">
        <v>225229</v>
      </c>
      <c r="C979" s="121">
        <v>225229</v>
      </c>
      <c r="D979" s="121">
        <v>115927.01</v>
      </c>
      <c r="E979" s="147">
        <f t="shared" si="21"/>
        <v>51.470729790568704</v>
      </c>
      <c r="F979"/>
    </row>
    <row r="980" spans="1:6" s="115" customFormat="1" x14ac:dyDescent="0.25">
      <c r="A980" s="108" t="s">
        <v>52</v>
      </c>
      <c r="B980" s="122"/>
      <c r="C980" s="122"/>
      <c r="D980" s="122">
        <v>11032.96</v>
      </c>
      <c r="E980" s="150" t="str">
        <f t="shared" si="21"/>
        <v>-</v>
      </c>
    </row>
    <row r="981" spans="1:6" s="115" customFormat="1" x14ac:dyDescent="0.25">
      <c r="A981" s="143" t="s">
        <v>53</v>
      </c>
      <c r="B981" s="140"/>
      <c r="C981" s="140"/>
      <c r="D981" s="140">
        <v>2000.82</v>
      </c>
      <c r="E981" s="152" t="str">
        <f t="shared" si="21"/>
        <v>-</v>
      </c>
      <c r="F981" s="156"/>
    </row>
    <row r="982" spans="1:6" s="115" customFormat="1" x14ac:dyDescent="0.25">
      <c r="A982" s="108" t="s">
        <v>57</v>
      </c>
      <c r="B982" s="122"/>
      <c r="C982" s="122"/>
      <c r="D982" s="122">
        <v>5139.74</v>
      </c>
      <c r="E982" s="150" t="str">
        <f t="shared" si="21"/>
        <v>-</v>
      </c>
    </row>
    <row r="983" spans="1:6" s="115" customFormat="1" x14ac:dyDescent="0.25">
      <c r="A983" s="108" t="s">
        <v>58</v>
      </c>
      <c r="B983" s="122"/>
      <c r="C983" s="122"/>
      <c r="D983" s="122">
        <v>872.65</v>
      </c>
      <c r="E983" s="150" t="str">
        <f t="shared" si="21"/>
        <v>-</v>
      </c>
      <c r="F983" s="117"/>
    </row>
    <row r="984" spans="1:6" s="115" customFormat="1" x14ac:dyDescent="0.25">
      <c r="A984" s="108" t="s">
        <v>60</v>
      </c>
      <c r="B984" s="122"/>
      <c r="C984" s="122"/>
      <c r="D984" s="122">
        <v>54.6</v>
      </c>
      <c r="E984" s="150" t="str">
        <f t="shared" si="21"/>
        <v>-</v>
      </c>
    </row>
    <row r="985" spans="1:6" s="115" customFormat="1" x14ac:dyDescent="0.25">
      <c r="A985" s="108" t="s">
        <v>64</v>
      </c>
      <c r="B985" s="122"/>
      <c r="C985" s="122"/>
      <c r="D985" s="122">
        <v>5295.52</v>
      </c>
      <c r="E985" s="150" t="str">
        <f t="shared" si="21"/>
        <v>-</v>
      </c>
      <c r="F985"/>
    </row>
    <row r="986" spans="1:6" s="115" customFormat="1" ht="14.25" customHeight="1" x14ac:dyDescent="0.25">
      <c r="A986" s="108" t="s">
        <v>65</v>
      </c>
      <c r="B986" s="122"/>
      <c r="C986" s="122"/>
      <c r="D986" s="122">
        <v>18</v>
      </c>
      <c r="E986" s="150" t="str">
        <f t="shared" si="21"/>
        <v>-</v>
      </c>
    </row>
    <row r="987" spans="1:6" s="115" customFormat="1" ht="14.25" customHeight="1" x14ac:dyDescent="0.25">
      <c r="A987" s="108" t="s">
        <v>66</v>
      </c>
      <c r="B987" s="122"/>
      <c r="C987" s="122"/>
      <c r="D987" s="122">
        <v>25</v>
      </c>
      <c r="E987" s="150" t="str">
        <f t="shared" si="21"/>
        <v>-</v>
      </c>
      <c r="F987"/>
    </row>
    <row r="988" spans="1:6" s="116" customFormat="1" ht="14.25" customHeight="1" x14ac:dyDescent="0.25">
      <c r="A988" s="108" t="s">
        <v>67</v>
      </c>
      <c r="B988" s="122"/>
      <c r="C988" s="122"/>
      <c r="D988" s="122">
        <v>9.01</v>
      </c>
      <c r="E988" s="150" t="str">
        <f t="shared" si="21"/>
        <v>-</v>
      </c>
      <c r="F988" s="115"/>
    </row>
    <row r="989" spans="1:6" s="115" customFormat="1" ht="14.25" customHeight="1" x14ac:dyDescent="0.25">
      <c r="A989" s="108" t="s">
        <v>70</v>
      </c>
      <c r="B989" s="122"/>
      <c r="C989" s="122"/>
      <c r="D989" s="122">
        <v>6537.37</v>
      </c>
      <c r="E989" s="150" t="str">
        <f t="shared" si="21"/>
        <v>-</v>
      </c>
    </row>
    <row r="990" spans="1:6" s="117" customFormat="1" ht="14.25" customHeight="1" x14ac:dyDescent="0.25">
      <c r="A990" s="108" t="s">
        <v>72</v>
      </c>
      <c r="B990" s="122"/>
      <c r="C990" s="122"/>
      <c r="D990" s="122">
        <v>21808.92</v>
      </c>
      <c r="E990" s="150" t="str">
        <f t="shared" si="21"/>
        <v>-</v>
      </c>
      <c r="F990" s="119"/>
    </row>
    <row r="991" spans="1:6" s="115" customFormat="1" ht="14.25" customHeight="1" x14ac:dyDescent="0.25">
      <c r="A991" s="108" t="s">
        <v>78</v>
      </c>
      <c r="B991" s="122"/>
      <c r="C991" s="122"/>
      <c r="D991" s="122">
        <v>269</v>
      </c>
      <c r="E991" s="150" t="str">
        <f t="shared" si="21"/>
        <v>-</v>
      </c>
      <c r="F991"/>
    </row>
    <row r="992" spans="1:6" s="117" customFormat="1" ht="14.25" customHeight="1" x14ac:dyDescent="0.25">
      <c r="A992" s="108" t="s">
        <v>79</v>
      </c>
      <c r="B992" s="122"/>
      <c r="C992" s="122"/>
      <c r="D992" s="122">
        <v>110</v>
      </c>
      <c r="E992" s="150" t="str">
        <f t="shared" si="21"/>
        <v>-</v>
      </c>
      <c r="F992" s="115"/>
    </row>
    <row r="993" spans="1:6" s="117" customFormat="1" ht="14.25" customHeight="1" x14ac:dyDescent="0.25">
      <c r="A993" s="108" t="s">
        <v>81</v>
      </c>
      <c r="B993" s="122"/>
      <c r="C993" s="122"/>
      <c r="D993" s="122">
        <v>62753.42</v>
      </c>
      <c r="E993" s="150" t="str">
        <f t="shared" si="21"/>
        <v>-</v>
      </c>
      <c r="F993"/>
    </row>
    <row r="994" spans="1:6" s="115" customFormat="1" ht="14.25" customHeight="1" x14ac:dyDescent="0.25">
      <c r="A994" s="107" t="s">
        <v>82</v>
      </c>
      <c r="B994" s="121">
        <v>0</v>
      </c>
      <c r="C994" s="121">
        <v>0</v>
      </c>
      <c r="D994" s="121">
        <v>8.7899999999999991</v>
      </c>
      <c r="E994" s="147" t="str">
        <f t="shared" si="21"/>
        <v>-</v>
      </c>
    </row>
    <row r="995" spans="1:6" s="115" customFormat="1" ht="14.25" customHeight="1" x14ac:dyDescent="0.25">
      <c r="A995" s="108" t="s">
        <v>87</v>
      </c>
      <c r="B995" s="122"/>
      <c r="C995" s="122"/>
      <c r="D995" s="122">
        <v>8.7899999999999991</v>
      </c>
      <c r="E995" s="150" t="str">
        <f t="shared" si="21"/>
        <v>-</v>
      </c>
      <c r="F995"/>
    </row>
    <row r="996" spans="1:6" s="156" customFormat="1" ht="14.25" customHeight="1" x14ac:dyDescent="0.25">
      <c r="A996" s="110" t="s">
        <v>196</v>
      </c>
      <c r="B996" s="126">
        <v>2741627</v>
      </c>
      <c r="C996" s="126">
        <v>2741627</v>
      </c>
      <c r="D996" s="126">
        <v>1724473.13</v>
      </c>
      <c r="E996" s="148">
        <f t="shared" si="21"/>
        <v>62.899626024984435</v>
      </c>
      <c r="F996" s="115"/>
    </row>
    <row r="997" spans="1:6" s="119" customFormat="1" ht="14.25" customHeight="1" x14ac:dyDescent="0.25">
      <c r="A997" s="107" t="s">
        <v>50</v>
      </c>
      <c r="B997" s="121">
        <v>2707075</v>
      </c>
      <c r="C997" s="121">
        <v>2707075</v>
      </c>
      <c r="D997" s="121">
        <v>1708599.75</v>
      </c>
      <c r="E997" s="147">
        <f t="shared" si="21"/>
        <v>63.116084703970152</v>
      </c>
      <c r="F997"/>
    </row>
    <row r="998" spans="1:6" s="117" customFormat="1" ht="14.25" customHeight="1" x14ac:dyDescent="0.25">
      <c r="A998" s="108" t="s">
        <v>52</v>
      </c>
      <c r="B998" s="122"/>
      <c r="C998" s="122"/>
      <c r="D998" s="122">
        <v>83082.37</v>
      </c>
      <c r="E998" s="150" t="str">
        <f t="shared" si="21"/>
        <v>-</v>
      </c>
      <c r="F998"/>
    </row>
    <row r="999" spans="1:6" s="119" customFormat="1" ht="14.25" customHeight="1" x14ac:dyDescent="0.25">
      <c r="A999" s="108" t="s">
        <v>54</v>
      </c>
      <c r="B999" s="122"/>
      <c r="C999" s="122"/>
      <c r="D999" s="122">
        <v>23177.57</v>
      </c>
      <c r="E999" s="150" t="str">
        <f t="shared" si="21"/>
        <v>-</v>
      </c>
      <c r="F999" s="115"/>
    </row>
    <row r="1000" spans="1:6" ht="14.25" customHeight="1" x14ac:dyDescent="0.25">
      <c r="A1000" s="108" t="s">
        <v>55</v>
      </c>
      <c r="B1000" s="122"/>
      <c r="C1000" s="122"/>
      <c r="D1000" s="122">
        <v>23591.75</v>
      </c>
      <c r="E1000" s="150" t="str">
        <f t="shared" si="21"/>
        <v>-</v>
      </c>
    </row>
    <row r="1001" spans="1:6" ht="14.25" customHeight="1" x14ac:dyDescent="0.25">
      <c r="A1001" s="108" t="s">
        <v>57</v>
      </c>
      <c r="B1001" s="122"/>
      <c r="C1001" s="122"/>
      <c r="D1001" s="122">
        <v>221962.85</v>
      </c>
      <c r="E1001" s="150" t="str">
        <f t="shared" si="21"/>
        <v>-</v>
      </c>
    </row>
    <row r="1002" spans="1:6" ht="14.25" customHeight="1" x14ac:dyDescent="0.25">
      <c r="A1002" s="108" t="s">
        <v>58</v>
      </c>
      <c r="B1002" s="122"/>
      <c r="C1002" s="122"/>
      <c r="D1002" s="122">
        <v>17322.32</v>
      </c>
      <c r="E1002" s="150" t="str">
        <f t="shared" si="21"/>
        <v>-</v>
      </c>
    </row>
    <row r="1003" spans="1:6" ht="14.25" customHeight="1" x14ac:dyDescent="0.25">
      <c r="A1003" s="108" t="s">
        <v>59</v>
      </c>
      <c r="B1003" s="122"/>
      <c r="C1003" s="122"/>
      <c r="D1003" s="122">
        <v>556018.53</v>
      </c>
      <c r="E1003" s="150" t="str">
        <f t="shared" si="21"/>
        <v>-</v>
      </c>
      <c r="F1003" s="115"/>
    </row>
    <row r="1004" spans="1:6" s="117" customFormat="1" ht="14.25" customHeight="1" x14ac:dyDescent="0.25">
      <c r="A1004" s="108" t="s">
        <v>60</v>
      </c>
      <c r="B1004" s="122"/>
      <c r="C1004" s="122"/>
      <c r="D1004" s="122">
        <v>70406.22</v>
      </c>
      <c r="E1004" s="150" t="str">
        <f t="shared" si="21"/>
        <v>-</v>
      </c>
      <c r="F1004" s="115"/>
    </row>
    <row r="1005" spans="1:6" ht="14.25" customHeight="1" x14ac:dyDescent="0.25">
      <c r="A1005" s="108" t="s">
        <v>533</v>
      </c>
      <c r="B1005" s="122"/>
      <c r="C1005" s="122"/>
      <c r="D1005" s="122">
        <v>18738.78</v>
      </c>
      <c r="E1005" s="150" t="str">
        <f t="shared" si="21"/>
        <v>-</v>
      </c>
    </row>
    <row r="1006" spans="1:6" ht="14.25" customHeight="1" x14ac:dyDescent="0.25">
      <c r="A1006" s="108" t="s">
        <v>62</v>
      </c>
      <c r="B1006" s="122"/>
      <c r="C1006" s="122"/>
      <c r="D1006" s="122">
        <v>4678.7299999999996</v>
      </c>
      <c r="E1006" s="150" t="str">
        <f t="shared" si="21"/>
        <v>-</v>
      </c>
      <c r="F1006" s="118"/>
    </row>
    <row r="1007" spans="1:6" s="117" customFormat="1" ht="14.25" customHeight="1" x14ac:dyDescent="0.25">
      <c r="A1007" s="108" t="s">
        <v>64</v>
      </c>
      <c r="B1007" s="122"/>
      <c r="C1007" s="122"/>
      <c r="D1007" s="122">
        <v>43042.76</v>
      </c>
      <c r="E1007" s="150" t="str">
        <f t="shared" si="21"/>
        <v>-</v>
      </c>
      <c r="F1007"/>
    </row>
    <row r="1008" spans="1:6" ht="14.25" customHeight="1" x14ac:dyDescent="0.25">
      <c r="A1008" s="108" t="s">
        <v>65</v>
      </c>
      <c r="B1008" s="122"/>
      <c r="C1008" s="122"/>
      <c r="D1008" s="122">
        <v>172888.78</v>
      </c>
      <c r="E1008" s="150" t="str">
        <f t="shared" si="21"/>
        <v>-</v>
      </c>
      <c r="F1008" s="115"/>
    </row>
    <row r="1009" spans="1:6" ht="14.25" customHeight="1" x14ac:dyDescent="0.25">
      <c r="A1009" s="108" t="s">
        <v>66</v>
      </c>
      <c r="B1009" s="122"/>
      <c r="C1009" s="122"/>
      <c r="D1009" s="122">
        <v>11133.28</v>
      </c>
      <c r="E1009" s="150" t="str">
        <f t="shared" ref="E1009:E1065" si="22">IFERROR(D1009/C1009*100,"-")</f>
        <v>-</v>
      </c>
    </row>
    <row r="1010" spans="1:6" s="156" customFormat="1" ht="14.25" customHeight="1" x14ac:dyDescent="0.25">
      <c r="A1010" s="108" t="s">
        <v>67</v>
      </c>
      <c r="B1010" s="122"/>
      <c r="C1010" s="122"/>
      <c r="D1010" s="122">
        <v>135877.24</v>
      </c>
      <c r="E1010" s="150" t="str">
        <f t="shared" si="22"/>
        <v>-</v>
      </c>
      <c r="F1010"/>
    </row>
    <row r="1011" spans="1:6" s="115" customFormat="1" ht="14.25" customHeight="1" x14ac:dyDescent="0.25">
      <c r="A1011" s="108" t="s">
        <v>68</v>
      </c>
      <c r="B1011" s="122"/>
      <c r="C1011" s="122"/>
      <c r="D1011" s="122">
        <v>17100.669999999998</v>
      </c>
      <c r="E1011" s="150" t="str">
        <f t="shared" si="22"/>
        <v>-</v>
      </c>
      <c r="F1011"/>
    </row>
    <row r="1012" spans="1:6" ht="14.25" customHeight="1" x14ac:dyDescent="0.25">
      <c r="A1012" s="108" t="s">
        <v>69</v>
      </c>
      <c r="B1012" s="122"/>
      <c r="C1012" s="122"/>
      <c r="D1012" s="122">
        <v>76504.429999999993</v>
      </c>
      <c r="E1012" s="150" t="str">
        <f t="shared" si="22"/>
        <v>-</v>
      </c>
      <c r="F1012" s="115"/>
    </row>
    <row r="1013" spans="1:6" ht="14.25" customHeight="1" x14ac:dyDescent="0.25">
      <c r="A1013" s="108" t="s">
        <v>70</v>
      </c>
      <c r="B1013" s="122"/>
      <c r="C1013" s="122"/>
      <c r="D1013" s="122">
        <v>86758.080000000002</v>
      </c>
      <c r="E1013" s="150" t="str">
        <f t="shared" si="22"/>
        <v>-</v>
      </c>
    </row>
    <row r="1014" spans="1:6" s="156" customFormat="1" ht="14.25" customHeight="1" x14ac:dyDescent="0.25">
      <c r="A1014" s="108" t="s">
        <v>71</v>
      </c>
      <c r="B1014" s="122"/>
      <c r="C1014" s="122"/>
      <c r="D1014" s="122">
        <v>45044.9</v>
      </c>
      <c r="E1014" s="150" t="str">
        <f t="shared" si="22"/>
        <v>-</v>
      </c>
      <c r="F1014"/>
    </row>
    <row r="1015" spans="1:6" s="115" customFormat="1" ht="14.25" customHeight="1" x14ac:dyDescent="0.25">
      <c r="A1015" s="108" t="s">
        <v>72</v>
      </c>
      <c r="B1015" s="122"/>
      <c r="C1015" s="122"/>
      <c r="D1015" s="122">
        <v>58070.79</v>
      </c>
      <c r="E1015" s="150" t="str">
        <f t="shared" si="22"/>
        <v>-</v>
      </c>
      <c r="F1015"/>
    </row>
    <row r="1016" spans="1:6" ht="14.25" customHeight="1" x14ac:dyDescent="0.25">
      <c r="A1016" s="108" t="s">
        <v>77</v>
      </c>
      <c r="B1016" s="122"/>
      <c r="C1016" s="122"/>
      <c r="D1016" s="122">
        <v>15620.25</v>
      </c>
      <c r="E1016" s="150" t="str">
        <f t="shared" si="22"/>
        <v>-</v>
      </c>
    </row>
    <row r="1017" spans="1:6" ht="14.25" customHeight="1" x14ac:dyDescent="0.25">
      <c r="A1017" s="108" t="s">
        <v>78</v>
      </c>
      <c r="B1017" s="122"/>
      <c r="C1017" s="122"/>
      <c r="D1017" s="122">
        <v>1967.84</v>
      </c>
      <c r="E1017" s="150" t="str">
        <f t="shared" si="22"/>
        <v>-</v>
      </c>
    </row>
    <row r="1018" spans="1:6" ht="14.25" customHeight="1" x14ac:dyDescent="0.25">
      <c r="A1018" s="108" t="s">
        <v>79</v>
      </c>
      <c r="B1018" s="122"/>
      <c r="C1018" s="122"/>
      <c r="D1018" s="122">
        <v>4005.5</v>
      </c>
      <c r="E1018" s="150" t="str">
        <f t="shared" si="22"/>
        <v>-</v>
      </c>
    </row>
    <row r="1019" spans="1:6" s="115" customFormat="1" ht="14.25" customHeight="1" x14ac:dyDescent="0.25">
      <c r="A1019" s="108" t="s">
        <v>80</v>
      </c>
      <c r="B1019" s="122"/>
      <c r="C1019" s="122"/>
      <c r="D1019" s="122">
        <v>4856.7700000000004</v>
      </c>
      <c r="E1019" s="150" t="str">
        <f t="shared" si="22"/>
        <v>-</v>
      </c>
      <c r="F1019"/>
    </row>
    <row r="1020" spans="1:6" s="117" customFormat="1" ht="14.25" customHeight="1" x14ac:dyDescent="0.25">
      <c r="A1020" s="108" t="s">
        <v>81</v>
      </c>
      <c r="B1020" s="122"/>
      <c r="C1020" s="122"/>
      <c r="D1020" s="122">
        <v>16749.34</v>
      </c>
      <c r="E1020" s="150" t="str">
        <f t="shared" si="22"/>
        <v>-</v>
      </c>
      <c r="F1020"/>
    </row>
    <row r="1021" spans="1:6" s="115" customFormat="1" ht="14.25" customHeight="1" x14ac:dyDescent="0.25">
      <c r="A1021" s="107" t="s">
        <v>82</v>
      </c>
      <c r="B1021" s="121">
        <v>32267</v>
      </c>
      <c r="C1021" s="121">
        <v>32267</v>
      </c>
      <c r="D1021" s="121">
        <v>14875.4</v>
      </c>
      <c r="E1021" s="147">
        <f t="shared" si="22"/>
        <v>46.10097003130133</v>
      </c>
      <c r="F1021"/>
    </row>
    <row r="1022" spans="1:6" s="156" customFormat="1" ht="14.25" customHeight="1" x14ac:dyDescent="0.25">
      <c r="A1022" s="108" t="s">
        <v>85</v>
      </c>
      <c r="B1022" s="122"/>
      <c r="C1022" s="122"/>
      <c r="D1022" s="122">
        <v>14570.12</v>
      </c>
      <c r="E1022" s="150" t="str">
        <f t="shared" si="22"/>
        <v>-</v>
      </c>
      <c r="F1022"/>
    </row>
    <row r="1023" spans="1:6" s="115" customFormat="1" ht="14.25" customHeight="1" x14ac:dyDescent="0.25">
      <c r="A1023" s="108" t="s">
        <v>87</v>
      </c>
      <c r="B1023" s="122"/>
      <c r="C1023" s="122"/>
      <c r="D1023" s="122">
        <v>39.83</v>
      </c>
      <c r="E1023" s="150" t="str">
        <f t="shared" si="22"/>
        <v>-</v>
      </c>
      <c r="F1023"/>
    </row>
    <row r="1024" spans="1:6" s="115" customFormat="1" ht="14.25" customHeight="1" x14ac:dyDescent="0.25">
      <c r="A1024" s="108" t="s">
        <v>88</v>
      </c>
      <c r="B1024" s="122"/>
      <c r="C1024" s="122"/>
      <c r="D1024" s="122">
        <v>265.45</v>
      </c>
      <c r="E1024" s="150" t="str">
        <f t="shared" si="22"/>
        <v>-</v>
      </c>
      <c r="F1024"/>
    </row>
    <row r="1025" spans="1:6" ht="14.25" customHeight="1" x14ac:dyDescent="0.25">
      <c r="A1025" s="107" t="s">
        <v>100</v>
      </c>
      <c r="B1025" s="121">
        <v>100</v>
      </c>
      <c r="C1025" s="121">
        <v>100</v>
      </c>
      <c r="D1025" s="121">
        <v>0</v>
      </c>
      <c r="E1025" s="147">
        <f t="shared" si="22"/>
        <v>0</v>
      </c>
      <c r="F1025" s="116"/>
    </row>
    <row r="1026" spans="1:6" s="115" customFormat="1" ht="14.25" customHeight="1" x14ac:dyDescent="0.25">
      <c r="A1026" s="107" t="s">
        <v>115</v>
      </c>
      <c r="B1026" s="121">
        <v>2185</v>
      </c>
      <c r="C1026" s="121">
        <v>2185</v>
      </c>
      <c r="D1026" s="121">
        <v>997.98</v>
      </c>
      <c r="E1026" s="147">
        <f t="shared" si="22"/>
        <v>45.674141876430205</v>
      </c>
    </row>
    <row r="1027" spans="1:6" s="115" customFormat="1" ht="14.25" customHeight="1" x14ac:dyDescent="0.25">
      <c r="A1027" s="108" t="s">
        <v>127</v>
      </c>
      <c r="B1027" s="122"/>
      <c r="C1027" s="122"/>
      <c r="D1027" s="122">
        <v>997.98</v>
      </c>
      <c r="E1027" s="150" t="str">
        <f t="shared" si="22"/>
        <v>-</v>
      </c>
    </row>
    <row r="1028" spans="1:6" s="115" customFormat="1" ht="14.25" customHeight="1" x14ac:dyDescent="0.25">
      <c r="A1028" s="110" t="s">
        <v>195</v>
      </c>
      <c r="B1028" s="126">
        <v>47945169</v>
      </c>
      <c r="C1028" s="126">
        <v>47945169</v>
      </c>
      <c r="D1028" s="126">
        <v>26613327.469999999</v>
      </c>
      <c r="E1028" s="148">
        <f t="shared" si="22"/>
        <v>55.507839528107617</v>
      </c>
    </row>
    <row r="1029" spans="1:6" s="156" customFormat="1" x14ac:dyDescent="0.25">
      <c r="A1029" s="107" t="s">
        <v>43</v>
      </c>
      <c r="B1029" s="121">
        <v>45945063</v>
      </c>
      <c r="C1029" s="121">
        <v>45945063</v>
      </c>
      <c r="D1029" s="121">
        <v>25565594.350000001</v>
      </c>
      <c r="E1029" s="147">
        <f t="shared" si="22"/>
        <v>55.643833484350644</v>
      </c>
      <c r="F1029"/>
    </row>
    <row r="1030" spans="1:6" s="115" customFormat="1" ht="14.25" customHeight="1" x14ac:dyDescent="0.25">
      <c r="A1030" s="108" t="s">
        <v>45</v>
      </c>
      <c r="B1030" s="122"/>
      <c r="C1030" s="122"/>
      <c r="D1030" s="122">
        <v>21073294.989999998</v>
      </c>
      <c r="E1030" s="150" t="str">
        <f t="shared" si="22"/>
        <v>-</v>
      </c>
    </row>
    <row r="1031" spans="1:6" s="115" customFormat="1" ht="14.25" customHeight="1" x14ac:dyDescent="0.25">
      <c r="A1031" s="108" t="s">
        <v>177</v>
      </c>
      <c r="B1031" s="122"/>
      <c r="C1031" s="122"/>
      <c r="D1031" s="122">
        <v>173014.19</v>
      </c>
      <c r="E1031" s="150" t="str">
        <f t="shared" si="22"/>
        <v>-</v>
      </c>
      <c r="F1031"/>
    </row>
    <row r="1032" spans="1:6" s="157" customFormat="1" ht="14.25" customHeight="1" x14ac:dyDescent="0.25">
      <c r="A1032" s="108" t="s">
        <v>331</v>
      </c>
      <c r="B1032" s="122"/>
      <c r="C1032" s="122"/>
      <c r="D1032" s="122">
        <v>78388.179999999993</v>
      </c>
      <c r="E1032" s="150" t="str">
        <f t="shared" si="22"/>
        <v>-</v>
      </c>
      <c r="F1032"/>
    </row>
    <row r="1033" spans="1:6" ht="14.25" customHeight="1" x14ac:dyDescent="0.25">
      <c r="A1033" s="108" t="s">
        <v>47</v>
      </c>
      <c r="B1033" s="122"/>
      <c r="C1033" s="122"/>
      <c r="D1033" s="122">
        <v>750162.7</v>
      </c>
      <c r="E1033" s="150" t="str">
        <f t="shared" si="22"/>
        <v>-</v>
      </c>
    </row>
    <row r="1034" spans="1:6" s="115" customFormat="1" ht="14.25" customHeight="1" x14ac:dyDescent="0.25">
      <c r="A1034" s="108" t="s">
        <v>49</v>
      </c>
      <c r="B1034" s="122"/>
      <c r="C1034" s="122"/>
      <c r="D1034" s="122">
        <v>3490734.29</v>
      </c>
      <c r="E1034" s="150" t="str">
        <f t="shared" si="22"/>
        <v>-</v>
      </c>
      <c r="F1034"/>
    </row>
    <row r="1035" spans="1:6" s="156" customFormat="1" ht="14.25" customHeight="1" x14ac:dyDescent="0.25">
      <c r="A1035" s="107" t="s">
        <v>50</v>
      </c>
      <c r="B1035" s="121">
        <v>1991698</v>
      </c>
      <c r="C1035" s="121">
        <v>1991698</v>
      </c>
      <c r="D1035" s="121">
        <v>1047654.68</v>
      </c>
      <c r="E1035" s="147">
        <f t="shared" si="22"/>
        <v>52.601081087594601</v>
      </c>
      <c r="F1035" s="115"/>
    </row>
    <row r="1036" spans="1:6" s="115" customFormat="1" ht="14.25" customHeight="1" x14ac:dyDescent="0.25">
      <c r="A1036" s="108" t="s">
        <v>52</v>
      </c>
      <c r="B1036" s="122"/>
      <c r="C1036" s="122"/>
      <c r="D1036" s="122">
        <v>10401.950000000001</v>
      </c>
      <c r="E1036" s="150" t="str">
        <f t="shared" si="22"/>
        <v>-</v>
      </c>
      <c r="F1036" s="117"/>
    </row>
    <row r="1037" spans="1:6" s="115" customFormat="1" ht="14.25" customHeight="1" x14ac:dyDescent="0.25">
      <c r="A1037" s="108" t="s">
        <v>53</v>
      </c>
      <c r="B1037" s="122"/>
      <c r="C1037" s="122"/>
      <c r="D1037" s="122">
        <v>817002.87</v>
      </c>
      <c r="E1037" s="150" t="str">
        <f t="shared" si="22"/>
        <v>-</v>
      </c>
      <c r="F1037"/>
    </row>
    <row r="1038" spans="1:6" s="157" customFormat="1" ht="14.25" customHeight="1" x14ac:dyDescent="0.25">
      <c r="A1038" s="108" t="s">
        <v>54</v>
      </c>
      <c r="B1038" s="122"/>
      <c r="C1038" s="122"/>
      <c r="D1038" s="122">
        <v>1114.5</v>
      </c>
      <c r="E1038" s="150" t="str">
        <f t="shared" si="22"/>
        <v>-</v>
      </c>
      <c r="F1038"/>
    </row>
    <row r="1039" spans="1:6" x14ac:dyDescent="0.25">
      <c r="A1039" s="108" t="s">
        <v>55</v>
      </c>
      <c r="B1039" s="122"/>
      <c r="C1039" s="122"/>
      <c r="D1039" s="122">
        <v>428.3</v>
      </c>
      <c r="E1039" s="150" t="str">
        <f t="shared" si="22"/>
        <v>-</v>
      </c>
      <c r="F1039" s="115"/>
    </row>
    <row r="1040" spans="1:6" s="156" customFormat="1" x14ac:dyDescent="0.25">
      <c r="A1040" s="108" t="s">
        <v>57</v>
      </c>
      <c r="B1040" s="122"/>
      <c r="C1040" s="122"/>
      <c r="D1040" s="122">
        <v>10241.11</v>
      </c>
      <c r="E1040" s="150" t="str">
        <f t="shared" si="22"/>
        <v>-</v>
      </c>
      <c r="F1040"/>
    </row>
    <row r="1041" spans="1:6" x14ac:dyDescent="0.25">
      <c r="A1041" s="108" t="s">
        <v>58</v>
      </c>
      <c r="B1041" s="122"/>
      <c r="C1041" s="122"/>
      <c r="D1041" s="122">
        <v>36312.85</v>
      </c>
      <c r="E1041" s="150" t="str">
        <f t="shared" si="22"/>
        <v>-</v>
      </c>
      <c r="F1041" s="115"/>
    </row>
    <row r="1042" spans="1:6" x14ac:dyDescent="0.25">
      <c r="A1042" s="108" t="s">
        <v>60</v>
      </c>
      <c r="B1042" s="122"/>
      <c r="C1042" s="122"/>
      <c r="D1042" s="122">
        <v>793.13</v>
      </c>
      <c r="E1042" s="150" t="str">
        <f t="shared" si="22"/>
        <v>-</v>
      </c>
    </row>
    <row r="1043" spans="1:6" s="115" customFormat="1" x14ac:dyDescent="0.25">
      <c r="A1043" s="108" t="s">
        <v>533</v>
      </c>
      <c r="B1043" s="122"/>
      <c r="C1043" s="122"/>
      <c r="D1043" s="122">
        <v>1328.24</v>
      </c>
      <c r="E1043" s="150" t="str">
        <f t="shared" si="22"/>
        <v>-</v>
      </c>
    </row>
    <row r="1044" spans="1:6" x14ac:dyDescent="0.25">
      <c r="A1044" s="108" t="s">
        <v>64</v>
      </c>
      <c r="B1044" s="122"/>
      <c r="C1044" s="122"/>
      <c r="D1044" s="122">
        <v>28104.77</v>
      </c>
      <c r="E1044" s="150" t="str">
        <f t="shared" si="22"/>
        <v>-</v>
      </c>
      <c r="F1044" s="118"/>
    </row>
    <row r="1045" spans="1:6" s="115" customFormat="1" x14ac:dyDescent="0.25">
      <c r="A1045" s="108" t="s">
        <v>68</v>
      </c>
      <c r="B1045" s="122"/>
      <c r="C1045" s="122"/>
      <c r="D1045" s="122">
        <v>55</v>
      </c>
      <c r="E1045" s="150" t="str">
        <f t="shared" si="22"/>
        <v>-</v>
      </c>
      <c r="F1045"/>
    </row>
    <row r="1046" spans="1:6" x14ac:dyDescent="0.25">
      <c r="A1046" s="108" t="s">
        <v>70</v>
      </c>
      <c r="B1046" s="122"/>
      <c r="C1046" s="122"/>
      <c r="D1046" s="122">
        <v>4643.38</v>
      </c>
      <c r="E1046" s="150" t="str">
        <f t="shared" si="22"/>
        <v>-</v>
      </c>
      <c r="F1046" s="117"/>
    </row>
    <row r="1047" spans="1:6" x14ac:dyDescent="0.25">
      <c r="A1047" s="108" t="s">
        <v>72</v>
      </c>
      <c r="B1047" s="122"/>
      <c r="C1047" s="122"/>
      <c r="D1047" s="122">
        <v>19822.75</v>
      </c>
      <c r="E1047" s="150" t="str">
        <f t="shared" si="22"/>
        <v>-</v>
      </c>
    </row>
    <row r="1048" spans="1:6" x14ac:dyDescent="0.25">
      <c r="A1048" s="108" t="s">
        <v>78</v>
      </c>
      <c r="B1048" s="122"/>
      <c r="C1048" s="122"/>
      <c r="D1048" s="122">
        <v>1785</v>
      </c>
      <c r="E1048" s="150" t="str">
        <f t="shared" si="22"/>
        <v>-</v>
      </c>
    </row>
    <row r="1049" spans="1:6" s="156" customFormat="1" x14ac:dyDescent="0.25">
      <c r="A1049" s="108" t="s">
        <v>79</v>
      </c>
      <c r="B1049" s="122"/>
      <c r="C1049" s="122"/>
      <c r="D1049" s="122">
        <v>581</v>
      </c>
      <c r="E1049" s="150" t="str">
        <f t="shared" si="22"/>
        <v>-</v>
      </c>
      <c r="F1049"/>
    </row>
    <row r="1050" spans="1:6" x14ac:dyDescent="0.25">
      <c r="A1050" s="108" t="s">
        <v>80</v>
      </c>
      <c r="B1050" s="122"/>
      <c r="C1050" s="122"/>
      <c r="D1050" s="122">
        <v>27044.67</v>
      </c>
      <c r="E1050" s="150" t="str">
        <f t="shared" si="22"/>
        <v>-</v>
      </c>
      <c r="F1050" s="115"/>
    </row>
    <row r="1051" spans="1:6" x14ac:dyDescent="0.25">
      <c r="A1051" s="108" t="s">
        <v>81</v>
      </c>
      <c r="B1051" s="122"/>
      <c r="C1051" s="122"/>
      <c r="D1051" s="122">
        <v>87995.16</v>
      </c>
      <c r="E1051" s="150" t="str">
        <f t="shared" si="22"/>
        <v>-</v>
      </c>
    </row>
    <row r="1052" spans="1:6" x14ac:dyDescent="0.25">
      <c r="A1052" s="107" t="s">
        <v>82</v>
      </c>
      <c r="B1052" s="121">
        <v>8408</v>
      </c>
      <c r="C1052" s="121">
        <v>8408</v>
      </c>
      <c r="D1052" s="121">
        <v>78.44</v>
      </c>
      <c r="E1052" s="147">
        <f t="shared" si="22"/>
        <v>0.93292102759276885</v>
      </c>
    </row>
    <row r="1053" spans="1:6" s="115" customFormat="1" x14ac:dyDescent="0.25">
      <c r="A1053" s="108" t="s">
        <v>85</v>
      </c>
      <c r="B1053" s="122"/>
      <c r="C1053" s="122"/>
      <c r="D1053" s="122">
        <v>78.44</v>
      </c>
      <c r="E1053" s="150" t="str">
        <f t="shared" si="22"/>
        <v>-</v>
      </c>
    </row>
    <row r="1054" spans="1:6" s="115" customFormat="1" x14ac:dyDescent="0.25">
      <c r="A1054" s="110" t="s">
        <v>247</v>
      </c>
      <c r="B1054" s="126">
        <v>26046</v>
      </c>
      <c r="C1054" s="126">
        <v>26046</v>
      </c>
      <c r="D1054" s="126">
        <v>11069.77</v>
      </c>
      <c r="E1054" s="148">
        <f t="shared" si="22"/>
        <v>42.500844659448674</v>
      </c>
      <c r="F1054"/>
    </row>
    <row r="1055" spans="1:6" x14ac:dyDescent="0.25">
      <c r="A1055" s="107" t="s">
        <v>50</v>
      </c>
      <c r="B1055" s="121">
        <v>26046</v>
      </c>
      <c r="C1055" s="121">
        <v>26046</v>
      </c>
      <c r="D1055" s="121">
        <v>11069.77</v>
      </c>
      <c r="E1055" s="147">
        <f t="shared" si="22"/>
        <v>42.500844659448674</v>
      </c>
    </row>
    <row r="1056" spans="1:6" s="157" customFormat="1" x14ac:dyDescent="0.25">
      <c r="A1056" s="108" t="s">
        <v>52</v>
      </c>
      <c r="B1056" s="122"/>
      <c r="C1056" s="122"/>
      <c r="D1056" s="122">
        <v>8449.8799999999992</v>
      </c>
      <c r="E1056" s="150" t="str">
        <f t="shared" si="22"/>
        <v>-</v>
      </c>
      <c r="F1056"/>
    </row>
    <row r="1057" spans="1:6" x14ac:dyDescent="0.25">
      <c r="A1057" s="108" t="s">
        <v>55</v>
      </c>
      <c r="B1057" s="122"/>
      <c r="C1057" s="122"/>
      <c r="D1057" s="122">
        <v>70</v>
      </c>
      <c r="E1057" s="150" t="str">
        <f t="shared" si="22"/>
        <v>-</v>
      </c>
    </row>
    <row r="1058" spans="1:6" s="115" customFormat="1" x14ac:dyDescent="0.25">
      <c r="A1058" s="108" t="s">
        <v>57</v>
      </c>
      <c r="B1058" s="122"/>
      <c r="C1058" s="122"/>
      <c r="D1058" s="122">
        <v>146.19</v>
      </c>
      <c r="E1058" s="150" t="str">
        <f t="shared" si="22"/>
        <v>-</v>
      </c>
    </row>
    <row r="1059" spans="1:6" x14ac:dyDescent="0.25">
      <c r="A1059" s="108" t="s">
        <v>58</v>
      </c>
      <c r="B1059" s="122"/>
      <c r="C1059" s="122"/>
      <c r="D1059" s="122">
        <v>100</v>
      </c>
      <c r="E1059" s="150" t="str">
        <f t="shared" si="22"/>
        <v>-</v>
      </c>
      <c r="F1059" s="115"/>
    </row>
    <row r="1060" spans="1:6" x14ac:dyDescent="0.25">
      <c r="A1060" s="108" t="s">
        <v>533</v>
      </c>
      <c r="B1060" s="122"/>
      <c r="C1060" s="122"/>
      <c r="D1060" s="122">
        <v>465.35</v>
      </c>
      <c r="E1060" s="150" t="str">
        <f t="shared" si="22"/>
        <v>-</v>
      </c>
      <c r="F1060" s="116"/>
    </row>
    <row r="1061" spans="1:6" x14ac:dyDescent="0.25">
      <c r="A1061" s="108" t="s">
        <v>81</v>
      </c>
      <c r="B1061" s="122"/>
      <c r="C1061" s="122"/>
      <c r="D1061" s="122">
        <v>1838.35</v>
      </c>
      <c r="E1061" s="150" t="str">
        <f t="shared" si="22"/>
        <v>-</v>
      </c>
      <c r="F1061" s="115"/>
    </row>
    <row r="1062" spans="1:6" s="115" customFormat="1" x14ac:dyDescent="0.25">
      <c r="A1062" s="110" t="s">
        <v>191</v>
      </c>
      <c r="B1062" s="126">
        <v>1930</v>
      </c>
      <c r="C1062" s="126">
        <v>1930</v>
      </c>
      <c r="D1062" s="126">
        <v>0</v>
      </c>
      <c r="E1062" s="148">
        <f t="shared" si="22"/>
        <v>0</v>
      </c>
    </row>
    <row r="1063" spans="1:6" x14ac:dyDescent="0.25">
      <c r="A1063" s="107" t="s">
        <v>50</v>
      </c>
      <c r="B1063" s="121">
        <v>1800</v>
      </c>
      <c r="C1063" s="121">
        <v>1800</v>
      </c>
      <c r="D1063" s="121">
        <v>0</v>
      </c>
      <c r="E1063" s="147">
        <f t="shared" si="22"/>
        <v>0</v>
      </c>
      <c r="F1063" s="115"/>
    </row>
    <row r="1064" spans="1:6" x14ac:dyDescent="0.25">
      <c r="A1064" s="107" t="s">
        <v>115</v>
      </c>
      <c r="B1064" s="121">
        <v>130</v>
      </c>
      <c r="C1064" s="121">
        <v>130</v>
      </c>
      <c r="D1064" s="121">
        <v>0</v>
      </c>
      <c r="E1064" s="147">
        <f t="shared" si="22"/>
        <v>0</v>
      </c>
    </row>
    <row r="1065" spans="1:6" x14ac:dyDescent="0.25">
      <c r="A1065" s="106" t="s">
        <v>426</v>
      </c>
      <c r="B1065" s="123">
        <v>1350000</v>
      </c>
      <c r="C1065" s="123">
        <v>1350000</v>
      </c>
      <c r="D1065" s="123">
        <v>771182.15</v>
      </c>
      <c r="E1065" s="149">
        <f t="shared" si="22"/>
        <v>57.124603703703706</v>
      </c>
      <c r="F1065" s="115"/>
    </row>
    <row r="1066" spans="1:6" x14ac:dyDescent="0.25">
      <c r="A1066" s="110" t="s">
        <v>196</v>
      </c>
      <c r="B1066" s="126">
        <v>1350000</v>
      </c>
      <c r="C1066" s="126">
        <v>1350000</v>
      </c>
      <c r="D1066" s="126">
        <v>771182.15</v>
      </c>
      <c r="E1066" s="148">
        <f t="shared" ref="E1066:E1118" si="23">IFERROR(D1066/C1066*100,"-")</f>
        <v>57.124603703703706</v>
      </c>
      <c r="F1066" s="115"/>
    </row>
    <row r="1067" spans="1:6" ht="13.5" customHeight="1" x14ac:dyDescent="0.25">
      <c r="A1067" s="107" t="s">
        <v>50</v>
      </c>
      <c r="B1067" s="121">
        <v>1350000</v>
      </c>
      <c r="C1067" s="121">
        <v>1350000</v>
      </c>
      <c r="D1067" s="121">
        <v>771182.15</v>
      </c>
      <c r="E1067" s="147">
        <f t="shared" si="23"/>
        <v>57.124603703703706</v>
      </c>
      <c r="F1067" s="115"/>
    </row>
    <row r="1068" spans="1:6" ht="13.5" customHeight="1" x14ac:dyDescent="0.25">
      <c r="A1068" s="108" t="s">
        <v>64</v>
      </c>
      <c r="B1068" s="122"/>
      <c r="C1068" s="122"/>
      <c r="D1068" s="122">
        <v>771182.15</v>
      </c>
      <c r="E1068" s="150" t="str">
        <f t="shared" si="23"/>
        <v>-</v>
      </c>
    </row>
    <row r="1069" spans="1:6" ht="13.5" customHeight="1" x14ac:dyDescent="0.25">
      <c r="A1069" s="106" t="s">
        <v>427</v>
      </c>
      <c r="B1069" s="123">
        <v>590697</v>
      </c>
      <c r="C1069" s="123">
        <v>590697</v>
      </c>
      <c r="D1069" s="123">
        <v>486440.6</v>
      </c>
      <c r="E1069" s="149">
        <f t="shared" si="23"/>
        <v>82.350274336927384</v>
      </c>
      <c r="F1069" s="115"/>
    </row>
    <row r="1070" spans="1:6" ht="13.5" customHeight="1" x14ac:dyDescent="0.25">
      <c r="A1070" s="110" t="s">
        <v>197</v>
      </c>
      <c r="B1070" s="126">
        <v>18950</v>
      </c>
      <c r="C1070" s="126">
        <v>18950</v>
      </c>
      <c r="D1070" s="126">
        <v>14332.66</v>
      </c>
      <c r="E1070" s="148">
        <f t="shared" si="23"/>
        <v>75.634089709762534</v>
      </c>
    </row>
    <row r="1071" spans="1:6" ht="13.5" customHeight="1" x14ac:dyDescent="0.25">
      <c r="A1071" s="107" t="s">
        <v>115</v>
      </c>
      <c r="B1071" s="121">
        <v>18950</v>
      </c>
      <c r="C1071" s="121">
        <v>18950</v>
      </c>
      <c r="D1071" s="121">
        <v>14332.66</v>
      </c>
      <c r="E1071" s="147">
        <f t="shared" si="23"/>
        <v>75.634089709762534</v>
      </c>
      <c r="F1071" s="115"/>
    </row>
    <row r="1072" spans="1:6" ht="13.5" customHeight="1" x14ac:dyDescent="0.25">
      <c r="A1072" s="108" t="s">
        <v>119</v>
      </c>
      <c r="B1072" s="122"/>
      <c r="C1072" s="122"/>
      <c r="D1072" s="122">
        <v>8652.8799999999992</v>
      </c>
      <c r="E1072" s="150" t="str">
        <f t="shared" si="23"/>
        <v>-</v>
      </c>
      <c r="F1072" s="118"/>
    </row>
    <row r="1073" spans="1:6" ht="13.5" customHeight="1" x14ac:dyDescent="0.25">
      <c r="A1073" s="108" t="s">
        <v>120</v>
      </c>
      <c r="B1073" s="122"/>
      <c r="C1073" s="122"/>
      <c r="D1073" s="122">
        <v>1670.1</v>
      </c>
      <c r="E1073" s="150" t="str">
        <f t="shared" si="23"/>
        <v>-</v>
      </c>
      <c r="F1073" s="118"/>
    </row>
    <row r="1074" spans="1:6" ht="13.5" customHeight="1" x14ac:dyDescent="0.25">
      <c r="A1074" s="108" t="s">
        <v>538</v>
      </c>
      <c r="B1074" s="122"/>
      <c r="C1074" s="122"/>
      <c r="D1074" s="122">
        <v>3512.63</v>
      </c>
      <c r="E1074" s="150" t="str">
        <f t="shared" si="23"/>
        <v>-</v>
      </c>
      <c r="F1074" s="118"/>
    </row>
    <row r="1075" spans="1:6" ht="13.5" customHeight="1" x14ac:dyDescent="0.25">
      <c r="A1075" s="108" t="s">
        <v>123</v>
      </c>
      <c r="B1075" s="122"/>
      <c r="C1075" s="122"/>
      <c r="D1075" s="122">
        <v>497.05</v>
      </c>
      <c r="E1075" s="150" t="str">
        <f t="shared" si="23"/>
        <v>-</v>
      </c>
      <c r="F1075" s="118"/>
    </row>
    <row r="1076" spans="1:6" s="116" customFormat="1" ht="13.5" customHeight="1" x14ac:dyDescent="0.25">
      <c r="A1076" s="110" t="s">
        <v>193</v>
      </c>
      <c r="B1076" s="126">
        <v>33359</v>
      </c>
      <c r="C1076" s="126">
        <v>33359</v>
      </c>
      <c r="D1076" s="126">
        <v>12201.15</v>
      </c>
      <c r="E1076" s="148">
        <f t="shared" si="23"/>
        <v>36.575287028987681</v>
      </c>
      <c r="F1076" s="118"/>
    </row>
    <row r="1077" spans="1:6" s="115" customFormat="1" x14ac:dyDescent="0.25">
      <c r="A1077" s="107" t="s">
        <v>115</v>
      </c>
      <c r="B1077" s="121">
        <v>33359</v>
      </c>
      <c r="C1077" s="121">
        <v>33359</v>
      </c>
      <c r="D1077" s="121">
        <v>12201.15</v>
      </c>
      <c r="E1077" s="147">
        <f t="shared" si="23"/>
        <v>36.575287028987681</v>
      </c>
      <c r="F1077" s="116"/>
    </row>
    <row r="1078" spans="1:6" s="115" customFormat="1" x14ac:dyDescent="0.25">
      <c r="A1078" s="108" t="s">
        <v>123</v>
      </c>
      <c r="B1078" s="122"/>
      <c r="C1078" s="122"/>
      <c r="D1078" s="122">
        <v>12201.15</v>
      </c>
      <c r="E1078" s="150" t="str">
        <f t="shared" si="23"/>
        <v>-</v>
      </c>
      <c r="F1078" s="118"/>
    </row>
    <row r="1079" spans="1:6" s="115" customFormat="1" x14ac:dyDescent="0.25">
      <c r="A1079" s="110" t="s">
        <v>196</v>
      </c>
      <c r="B1079" s="126">
        <v>392773</v>
      </c>
      <c r="C1079" s="126">
        <v>392773</v>
      </c>
      <c r="D1079" s="126">
        <v>442771.79</v>
      </c>
      <c r="E1079" s="148">
        <f t="shared" si="23"/>
        <v>112.7296911956779</v>
      </c>
    </row>
    <row r="1080" spans="1:6" s="115" customFormat="1" x14ac:dyDescent="0.25">
      <c r="A1080" s="107" t="s">
        <v>115</v>
      </c>
      <c r="B1080" s="121">
        <v>117150</v>
      </c>
      <c r="C1080" s="121">
        <v>117150</v>
      </c>
      <c r="D1080" s="121">
        <v>88362.48</v>
      </c>
      <c r="E1080" s="147">
        <f t="shared" si="23"/>
        <v>75.426786171574904</v>
      </c>
    </row>
    <row r="1081" spans="1:6" s="156" customFormat="1" x14ac:dyDescent="0.25">
      <c r="A1081" s="108" t="s">
        <v>119</v>
      </c>
      <c r="B1081" s="122"/>
      <c r="C1081" s="122"/>
      <c r="D1081" s="122">
        <v>53414.61</v>
      </c>
      <c r="E1081" s="150" t="str">
        <f t="shared" si="23"/>
        <v>-</v>
      </c>
      <c r="F1081" s="117"/>
    </row>
    <row r="1082" spans="1:6" s="115" customFormat="1" x14ac:dyDescent="0.25">
      <c r="A1082" s="108" t="s">
        <v>120</v>
      </c>
      <c r="B1082" s="122"/>
      <c r="C1082" s="122"/>
      <c r="D1082" s="122">
        <v>2736.83</v>
      </c>
      <c r="E1082" s="150" t="str">
        <f t="shared" si="23"/>
        <v>-</v>
      </c>
    </row>
    <row r="1083" spans="1:6" x14ac:dyDescent="0.25">
      <c r="A1083" s="108" t="s">
        <v>121</v>
      </c>
      <c r="B1083" s="122"/>
      <c r="C1083" s="122"/>
      <c r="D1083" s="122">
        <v>7071.33</v>
      </c>
      <c r="E1083" s="150" t="str">
        <f t="shared" si="23"/>
        <v>-</v>
      </c>
      <c r="F1083" s="115"/>
    </row>
    <row r="1084" spans="1:6" x14ac:dyDescent="0.25">
      <c r="A1084" s="108" t="s">
        <v>200</v>
      </c>
      <c r="B1084" s="122"/>
      <c r="C1084" s="122"/>
      <c r="D1084" s="122">
        <v>240.86</v>
      </c>
      <c r="E1084" s="150" t="str">
        <f t="shared" si="23"/>
        <v>-</v>
      </c>
    </row>
    <row r="1085" spans="1:6" x14ac:dyDescent="0.25">
      <c r="A1085" s="108" t="s">
        <v>123</v>
      </c>
      <c r="B1085" s="122"/>
      <c r="C1085" s="122"/>
      <c r="D1085" s="122">
        <v>23182.5</v>
      </c>
      <c r="E1085" s="150" t="str">
        <f t="shared" si="23"/>
        <v>-</v>
      </c>
      <c r="F1085" s="115"/>
    </row>
    <row r="1086" spans="1:6" s="116" customFormat="1" x14ac:dyDescent="0.25">
      <c r="A1086" s="108" t="s">
        <v>341</v>
      </c>
      <c r="B1086" s="122"/>
      <c r="C1086" s="122"/>
      <c r="D1086" s="122">
        <v>1716.35</v>
      </c>
      <c r="E1086" s="150" t="str">
        <f t="shared" si="23"/>
        <v>-</v>
      </c>
      <c r="F1086"/>
    </row>
    <row r="1087" spans="1:6" s="156" customFormat="1" x14ac:dyDescent="0.25">
      <c r="A1087" s="107" t="s">
        <v>130</v>
      </c>
      <c r="B1087" s="121">
        <v>275623</v>
      </c>
      <c r="C1087" s="121">
        <v>275623</v>
      </c>
      <c r="D1087" s="121">
        <v>354409.31</v>
      </c>
      <c r="E1087" s="147">
        <f t="shared" si="23"/>
        <v>128.58480968569387</v>
      </c>
      <c r="F1087"/>
    </row>
    <row r="1088" spans="1:6" s="115" customFormat="1" ht="14.25" customHeight="1" x14ac:dyDescent="0.25">
      <c r="A1088" s="108" t="s">
        <v>132</v>
      </c>
      <c r="B1088" s="122"/>
      <c r="C1088" s="122"/>
      <c r="D1088" s="122">
        <v>354409.31</v>
      </c>
      <c r="E1088" s="150" t="str">
        <f t="shared" si="23"/>
        <v>-</v>
      </c>
      <c r="F1088"/>
    </row>
    <row r="1089" spans="1:6" s="117" customFormat="1" ht="14.25" customHeight="1" x14ac:dyDescent="0.25">
      <c r="A1089" s="110" t="s">
        <v>195</v>
      </c>
      <c r="B1089" s="126">
        <v>130047</v>
      </c>
      <c r="C1089" s="126">
        <v>130047</v>
      </c>
      <c r="D1089" s="126">
        <v>14983.5</v>
      </c>
      <c r="E1089" s="148">
        <f t="shared" si="23"/>
        <v>11.521603727882997</v>
      </c>
      <c r="F1089"/>
    </row>
    <row r="1090" spans="1:6" ht="14.25" customHeight="1" x14ac:dyDescent="0.25">
      <c r="A1090" s="107" t="s">
        <v>50</v>
      </c>
      <c r="B1090" s="121">
        <v>3000</v>
      </c>
      <c r="C1090" s="121">
        <v>3000</v>
      </c>
      <c r="D1090" s="121">
        <v>0</v>
      </c>
      <c r="E1090" s="147">
        <f t="shared" si="23"/>
        <v>0</v>
      </c>
      <c r="F1090" s="116"/>
    </row>
    <row r="1091" spans="1:6" ht="14.25" customHeight="1" x14ac:dyDescent="0.25">
      <c r="A1091" s="107" t="s">
        <v>115</v>
      </c>
      <c r="B1091" s="121">
        <v>51547</v>
      </c>
      <c r="C1091" s="121">
        <v>51547</v>
      </c>
      <c r="D1091" s="121">
        <v>4992.87</v>
      </c>
      <c r="E1091" s="147">
        <f t="shared" si="23"/>
        <v>9.6860535045686458</v>
      </c>
      <c r="F1091" s="115"/>
    </row>
    <row r="1092" spans="1:6" s="115" customFormat="1" ht="14.25" customHeight="1" x14ac:dyDescent="0.25">
      <c r="A1092" s="108" t="s">
        <v>119</v>
      </c>
      <c r="B1092" s="122"/>
      <c r="C1092" s="122"/>
      <c r="D1092" s="122">
        <v>3355.27</v>
      </c>
      <c r="E1092" s="150" t="str">
        <f t="shared" si="23"/>
        <v>-</v>
      </c>
      <c r="F1092" s="117"/>
    </row>
    <row r="1093" spans="1:6" ht="14.25" customHeight="1" x14ac:dyDescent="0.25">
      <c r="A1093" s="108" t="s">
        <v>120</v>
      </c>
      <c r="B1093" s="122"/>
      <c r="C1093" s="122"/>
      <c r="D1093" s="122">
        <v>1637.6</v>
      </c>
      <c r="E1093" s="150" t="str">
        <f t="shared" si="23"/>
        <v>-</v>
      </c>
      <c r="F1093" s="115"/>
    </row>
    <row r="1094" spans="1:6" s="115" customFormat="1" ht="14.25" customHeight="1" x14ac:dyDescent="0.25">
      <c r="A1094" s="107" t="s">
        <v>130</v>
      </c>
      <c r="B1094" s="121">
        <v>75500</v>
      </c>
      <c r="C1094" s="121">
        <v>75500</v>
      </c>
      <c r="D1094" s="121">
        <v>9990.6299999999992</v>
      </c>
      <c r="E1094" s="147">
        <f t="shared" si="23"/>
        <v>13.232622516556292</v>
      </c>
    </row>
    <row r="1095" spans="1:6" ht="14.25" customHeight="1" x14ac:dyDescent="0.25">
      <c r="A1095" s="108" t="s">
        <v>132</v>
      </c>
      <c r="B1095" s="122"/>
      <c r="C1095" s="122"/>
      <c r="D1095" s="122">
        <v>9990.6299999999992</v>
      </c>
      <c r="E1095" s="150" t="str">
        <f t="shared" si="23"/>
        <v>-</v>
      </c>
      <c r="F1095" s="115"/>
    </row>
    <row r="1096" spans="1:6" s="115" customFormat="1" ht="14.25" customHeight="1" x14ac:dyDescent="0.25">
      <c r="A1096" s="110" t="s">
        <v>247</v>
      </c>
      <c r="B1096" s="126">
        <v>13798</v>
      </c>
      <c r="C1096" s="126">
        <v>13798</v>
      </c>
      <c r="D1096" s="126">
        <v>2151.5</v>
      </c>
      <c r="E1096" s="148">
        <f t="shared" si="23"/>
        <v>15.592839541962602</v>
      </c>
      <c r="F1096" s="117"/>
    </row>
    <row r="1097" spans="1:6" ht="14.25" customHeight="1" x14ac:dyDescent="0.25">
      <c r="A1097" s="107" t="s">
        <v>115</v>
      </c>
      <c r="B1097" s="121">
        <v>13798</v>
      </c>
      <c r="C1097" s="121">
        <v>13798</v>
      </c>
      <c r="D1097" s="121">
        <v>2151.5</v>
      </c>
      <c r="E1097" s="147">
        <f t="shared" si="23"/>
        <v>15.592839541962602</v>
      </c>
    </row>
    <row r="1098" spans="1:6" s="118" customFormat="1" ht="14.25" customHeight="1" x14ac:dyDescent="0.25">
      <c r="A1098" s="108" t="s">
        <v>119</v>
      </c>
      <c r="B1098" s="122"/>
      <c r="C1098" s="122"/>
      <c r="D1098" s="122">
        <v>1039</v>
      </c>
      <c r="E1098" s="150" t="str">
        <f t="shared" si="23"/>
        <v>-</v>
      </c>
      <c r="F1098"/>
    </row>
    <row r="1099" spans="1:6" ht="14.25" customHeight="1" x14ac:dyDescent="0.25">
      <c r="A1099" s="108" t="s">
        <v>123</v>
      </c>
      <c r="B1099" s="122"/>
      <c r="C1099" s="122"/>
      <c r="D1099" s="122">
        <v>1112.5</v>
      </c>
      <c r="E1099" s="150" t="str">
        <f t="shared" si="23"/>
        <v>-</v>
      </c>
    </row>
    <row r="1100" spans="1:6" s="117" customFormat="1" ht="14.25" customHeight="1" x14ac:dyDescent="0.25">
      <c r="A1100" s="110" t="s">
        <v>191</v>
      </c>
      <c r="B1100" s="126">
        <v>1770</v>
      </c>
      <c r="C1100" s="126">
        <v>1770</v>
      </c>
      <c r="D1100" s="126">
        <v>0</v>
      </c>
      <c r="E1100" s="148">
        <f t="shared" si="23"/>
        <v>0</v>
      </c>
      <c r="F1100"/>
    </row>
    <row r="1101" spans="1:6" ht="14.25" customHeight="1" x14ac:dyDescent="0.25">
      <c r="A1101" s="107" t="s">
        <v>115</v>
      </c>
      <c r="B1101" s="121">
        <v>1770</v>
      </c>
      <c r="C1101" s="121">
        <v>1770</v>
      </c>
      <c r="D1101" s="121">
        <v>0</v>
      </c>
      <c r="E1101" s="147">
        <f t="shared" si="23"/>
        <v>0</v>
      </c>
      <c r="F1101" s="118"/>
    </row>
    <row r="1102" spans="1:6" ht="14.25" customHeight="1" x14ac:dyDescent="0.25">
      <c r="A1102" s="106" t="s">
        <v>428</v>
      </c>
      <c r="B1102" s="123">
        <v>100</v>
      </c>
      <c r="C1102" s="123">
        <v>100</v>
      </c>
      <c r="D1102" s="123">
        <v>0</v>
      </c>
      <c r="E1102" s="149">
        <f t="shared" si="23"/>
        <v>0</v>
      </c>
    </row>
    <row r="1103" spans="1:6" x14ac:dyDescent="0.25">
      <c r="A1103" s="110" t="s">
        <v>197</v>
      </c>
      <c r="B1103" s="126">
        <v>100</v>
      </c>
      <c r="C1103" s="126">
        <v>100</v>
      </c>
      <c r="D1103" s="126">
        <v>0</v>
      </c>
      <c r="E1103" s="148">
        <f t="shared" si="23"/>
        <v>0</v>
      </c>
      <c r="F1103" s="115"/>
    </row>
    <row r="1104" spans="1:6" s="115" customFormat="1" ht="14.25" customHeight="1" x14ac:dyDescent="0.25">
      <c r="A1104" s="107" t="s">
        <v>50</v>
      </c>
      <c r="B1104" s="121">
        <v>100</v>
      </c>
      <c r="C1104" s="121">
        <v>100</v>
      </c>
      <c r="D1104" s="121">
        <v>0</v>
      </c>
      <c r="E1104" s="147">
        <f t="shared" si="23"/>
        <v>0</v>
      </c>
    </row>
    <row r="1105" spans="1:6" s="156" customFormat="1" ht="14.25" customHeight="1" x14ac:dyDescent="0.25">
      <c r="A1105" s="107"/>
      <c r="B1105" s="121"/>
      <c r="C1105" s="121"/>
      <c r="D1105" s="121"/>
      <c r="E1105" s="147" t="str">
        <f t="shared" si="23"/>
        <v>-</v>
      </c>
      <c r="F1105" s="115"/>
    </row>
    <row r="1106" spans="1:6" ht="14.25" customHeight="1" x14ac:dyDescent="0.25">
      <c r="A1106" s="104" t="s">
        <v>187</v>
      </c>
      <c r="B1106" s="121">
        <v>42903347</v>
      </c>
      <c r="C1106" s="121">
        <v>42903347</v>
      </c>
      <c r="D1106" s="121">
        <v>24061544.379999999</v>
      </c>
      <c r="E1106" s="147">
        <f t="shared" si="23"/>
        <v>56.083140506497074</v>
      </c>
    </row>
    <row r="1107" spans="1:6" s="115" customFormat="1" ht="14.25" customHeight="1" x14ac:dyDescent="0.25">
      <c r="A1107" s="110" t="s">
        <v>190</v>
      </c>
      <c r="B1107" s="126">
        <v>1801432</v>
      </c>
      <c r="C1107" s="126">
        <v>1801432</v>
      </c>
      <c r="D1107" s="126">
        <v>849473.88</v>
      </c>
      <c r="E1107" s="148">
        <f t="shared" si="23"/>
        <v>47.155478530413582</v>
      </c>
      <c r="F1107"/>
    </row>
    <row r="1108" spans="1:6" ht="14.25" customHeight="1" x14ac:dyDescent="0.25">
      <c r="A1108" s="110" t="s">
        <v>197</v>
      </c>
      <c r="B1108" s="126">
        <v>1404373</v>
      </c>
      <c r="C1108" s="126">
        <v>1404373</v>
      </c>
      <c r="D1108" s="126">
        <v>653442.80000000005</v>
      </c>
      <c r="E1108" s="148">
        <f t="shared" si="23"/>
        <v>46.529148595138196</v>
      </c>
      <c r="F1108" s="115"/>
    </row>
    <row r="1109" spans="1:6" ht="14.25" customHeight="1" x14ac:dyDescent="0.25">
      <c r="A1109" s="110" t="s">
        <v>193</v>
      </c>
      <c r="B1109" s="126">
        <v>904847</v>
      </c>
      <c r="C1109" s="126">
        <v>904847</v>
      </c>
      <c r="D1109" s="126">
        <v>365018.46</v>
      </c>
      <c r="E1109" s="148">
        <f t="shared" si="23"/>
        <v>40.34035146273348</v>
      </c>
      <c r="F1109" s="117"/>
    </row>
    <row r="1110" spans="1:6" ht="14.25" customHeight="1" x14ac:dyDescent="0.25">
      <c r="A1110" s="110" t="s">
        <v>196</v>
      </c>
      <c r="B1110" s="126">
        <v>3509151</v>
      </c>
      <c r="C1110" s="126">
        <v>3509151</v>
      </c>
      <c r="D1110" s="126">
        <v>2020559.68</v>
      </c>
      <c r="E1110" s="148">
        <f t="shared" si="23"/>
        <v>57.579730253842023</v>
      </c>
      <c r="F1110" s="115"/>
    </row>
    <row r="1111" spans="1:6" ht="14.25" customHeight="1" x14ac:dyDescent="0.25">
      <c r="A1111" s="110" t="s">
        <v>194</v>
      </c>
      <c r="B1111" s="126">
        <v>1688956</v>
      </c>
      <c r="C1111" s="126">
        <v>1688956</v>
      </c>
      <c r="D1111" s="126">
        <v>584053.56000000006</v>
      </c>
      <c r="E1111" s="148">
        <f t="shared" si="23"/>
        <v>34.580744554624282</v>
      </c>
    </row>
    <row r="1112" spans="1:6" ht="14.25" customHeight="1" x14ac:dyDescent="0.25">
      <c r="A1112" s="110" t="s">
        <v>195</v>
      </c>
      <c r="B1112" s="126">
        <v>33472659</v>
      </c>
      <c r="C1112" s="126">
        <v>33472659</v>
      </c>
      <c r="D1112" s="126">
        <v>19558868.300000001</v>
      </c>
      <c r="E1112" s="148">
        <f t="shared" si="23"/>
        <v>58.432371028546015</v>
      </c>
    </row>
    <row r="1113" spans="1:6" s="115" customFormat="1" ht="14.25" customHeight="1" x14ac:dyDescent="0.25">
      <c r="A1113" s="110" t="s">
        <v>247</v>
      </c>
      <c r="B1113" s="126">
        <v>30029</v>
      </c>
      <c r="C1113" s="126">
        <v>30029</v>
      </c>
      <c r="D1113" s="126">
        <v>14841.45</v>
      </c>
      <c r="E1113" s="148">
        <f t="shared" si="23"/>
        <v>49.423723733724067</v>
      </c>
      <c r="F1113"/>
    </row>
    <row r="1114" spans="1:6" s="115" customFormat="1" ht="14.25" customHeight="1" x14ac:dyDescent="0.25">
      <c r="A1114" s="110" t="s">
        <v>191</v>
      </c>
      <c r="B1114" s="126">
        <v>91900</v>
      </c>
      <c r="C1114" s="126">
        <v>91900</v>
      </c>
      <c r="D1114" s="126">
        <v>15286.25</v>
      </c>
      <c r="E1114" s="148">
        <f t="shared" si="23"/>
        <v>16.633569096844397</v>
      </c>
    </row>
    <row r="1115" spans="1:6" s="116" customFormat="1" ht="14.25" customHeight="1" x14ac:dyDescent="0.25">
      <c r="A1115" s="110"/>
      <c r="B1115" s="126"/>
      <c r="C1115" s="126"/>
      <c r="D1115" s="126"/>
      <c r="E1115" s="148" t="str">
        <f t="shared" si="23"/>
        <v>-</v>
      </c>
      <c r="F1115" s="115"/>
    </row>
    <row r="1116" spans="1:6" s="115" customFormat="1" ht="14.25" customHeight="1" x14ac:dyDescent="0.25">
      <c r="A1116" s="158" t="s">
        <v>390</v>
      </c>
      <c r="B1116" s="142">
        <v>1793586</v>
      </c>
      <c r="C1116" s="142">
        <v>1793586</v>
      </c>
      <c r="D1116" s="142">
        <v>769806.88</v>
      </c>
      <c r="E1116" s="153">
        <f t="shared" si="23"/>
        <v>42.919987109622845</v>
      </c>
      <c r="F1116" s="159"/>
    </row>
    <row r="1117" spans="1:6" s="115" customFormat="1" x14ac:dyDescent="0.25">
      <c r="A1117" s="138" t="s">
        <v>562</v>
      </c>
      <c r="B1117" s="139">
        <v>11000</v>
      </c>
      <c r="C1117" s="139">
        <v>11000</v>
      </c>
      <c r="D1117" s="139">
        <v>0</v>
      </c>
      <c r="E1117" s="151">
        <f t="shared" si="23"/>
        <v>0</v>
      </c>
      <c r="F1117" s="159"/>
    </row>
    <row r="1118" spans="1:6" s="115" customFormat="1" x14ac:dyDescent="0.25">
      <c r="A1118" s="110" t="s">
        <v>194</v>
      </c>
      <c r="B1118" s="126">
        <v>11000</v>
      </c>
      <c r="C1118" s="126">
        <v>11000</v>
      </c>
      <c r="D1118" s="126">
        <v>0</v>
      </c>
      <c r="E1118" s="148">
        <f t="shared" si="23"/>
        <v>0</v>
      </c>
      <c r="F1118" s="159"/>
    </row>
    <row r="1119" spans="1:6" s="156" customFormat="1" x14ac:dyDescent="0.25">
      <c r="A1119" s="141" t="s">
        <v>50</v>
      </c>
      <c r="B1119" s="142">
        <v>1000</v>
      </c>
      <c r="C1119" s="142">
        <v>1000</v>
      </c>
      <c r="D1119" s="142">
        <v>0</v>
      </c>
      <c r="E1119" s="153">
        <f t="shared" ref="E1119:E1160" si="24">IFERROR(D1119/C1119*100,"-")</f>
        <v>0</v>
      </c>
      <c r="F1119" s="159"/>
    </row>
    <row r="1120" spans="1:6" x14ac:dyDescent="0.25">
      <c r="A1120" s="141" t="s">
        <v>130</v>
      </c>
      <c r="B1120" s="142">
        <v>10000</v>
      </c>
      <c r="C1120" s="142">
        <v>10000</v>
      </c>
      <c r="D1120" s="142">
        <v>0</v>
      </c>
      <c r="E1120" s="153">
        <f t="shared" si="24"/>
        <v>0</v>
      </c>
      <c r="F1120" s="160"/>
    </row>
    <row r="1121" spans="1:6" x14ac:dyDescent="0.25">
      <c r="A1121" s="138" t="s">
        <v>563</v>
      </c>
      <c r="B1121" s="139">
        <v>11000</v>
      </c>
      <c r="C1121" s="139">
        <v>11000</v>
      </c>
      <c r="D1121" s="139">
        <v>0</v>
      </c>
      <c r="E1121" s="151">
        <f t="shared" si="24"/>
        <v>0</v>
      </c>
      <c r="F1121" s="160"/>
    </row>
    <row r="1122" spans="1:6" s="115" customFormat="1" x14ac:dyDescent="0.25">
      <c r="A1122" s="110" t="s">
        <v>194</v>
      </c>
      <c r="B1122" s="126">
        <v>11000</v>
      </c>
      <c r="C1122" s="126">
        <v>11000</v>
      </c>
      <c r="D1122" s="126">
        <v>0</v>
      </c>
      <c r="E1122" s="148">
        <f t="shared" si="24"/>
        <v>0</v>
      </c>
      <c r="F1122" s="159"/>
    </row>
    <row r="1123" spans="1:6" s="115" customFormat="1" x14ac:dyDescent="0.25">
      <c r="A1123" s="141" t="s">
        <v>50</v>
      </c>
      <c r="B1123" s="142">
        <v>1000</v>
      </c>
      <c r="C1123" s="142">
        <v>1000</v>
      </c>
      <c r="D1123" s="142">
        <v>0</v>
      </c>
      <c r="E1123" s="153">
        <f t="shared" si="24"/>
        <v>0</v>
      </c>
      <c r="F1123" s="159"/>
    </row>
    <row r="1124" spans="1:6" s="156" customFormat="1" x14ac:dyDescent="0.25">
      <c r="A1124" s="141" t="s">
        <v>130</v>
      </c>
      <c r="B1124" s="142">
        <v>10000</v>
      </c>
      <c r="C1124" s="142">
        <v>10000</v>
      </c>
      <c r="D1124" s="142">
        <v>0</v>
      </c>
      <c r="E1124" s="153">
        <f t="shared" si="24"/>
        <v>0</v>
      </c>
      <c r="F1124" s="159"/>
    </row>
    <row r="1125" spans="1:6" ht="14.25" customHeight="1" x14ac:dyDescent="0.25">
      <c r="A1125" s="106" t="s">
        <v>392</v>
      </c>
      <c r="B1125" s="123">
        <v>382880</v>
      </c>
      <c r="C1125" s="123">
        <v>382880</v>
      </c>
      <c r="D1125" s="123">
        <v>13833.01</v>
      </c>
      <c r="E1125" s="149">
        <f t="shared" si="24"/>
        <v>3.612883932302549</v>
      </c>
      <c r="F1125" s="115"/>
    </row>
    <row r="1126" spans="1:6" s="115" customFormat="1" ht="14.25" customHeight="1" x14ac:dyDescent="0.25">
      <c r="A1126" s="110" t="s">
        <v>194</v>
      </c>
      <c r="B1126" s="126">
        <v>381375</v>
      </c>
      <c r="C1126" s="126">
        <v>381375</v>
      </c>
      <c r="D1126" s="126">
        <v>13705.1</v>
      </c>
      <c r="E1126" s="148">
        <f t="shared" si="24"/>
        <v>3.593602097672894</v>
      </c>
      <c r="F1126"/>
    </row>
    <row r="1127" spans="1:6" ht="14.25" customHeight="1" x14ac:dyDescent="0.25">
      <c r="A1127" s="107" t="s">
        <v>43</v>
      </c>
      <c r="B1127" s="121">
        <v>41221</v>
      </c>
      <c r="C1127" s="121">
        <v>41221</v>
      </c>
      <c r="D1127" s="121">
        <v>0</v>
      </c>
      <c r="E1127" s="147">
        <f t="shared" si="24"/>
        <v>0</v>
      </c>
      <c r="F1127" s="117"/>
    </row>
    <row r="1128" spans="1:6" s="156" customFormat="1" ht="14.25" customHeight="1" x14ac:dyDescent="0.25">
      <c r="A1128" s="107" t="s">
        <v>50</v>
      </c>
      <c r="B1128" s="121">
        <v>185394</v>
      </c>
      <c r="C1128" s="121">
        <v>185394</v>
      </c>
      <c r="D1128" s="121">
        <v>12636.32</v>
      </c>
      <c r="E1128" s="147">
        <f t="shared" si="24"/>
        <v>6.8159271605337812</v>
      </c>
      <c r="F1128" s="116"/>
    </row>
    <row r="1129" spans="1:6" ht="14.25" customHeight="1" x14ac:dyDescent="0.25">
      <c r="A1129" s="108" t="s">
        <v>52</v>
      </c>
      <c r="B1129" s="122"/>
      <c r="C1129" s="122"/>
      <c r="D1129" s="122">
        <v>9569.83</v>
      </c>
      <c r="E1129" s="150" t="str">
        <f t="shared" si="24"/>
        <v>-</v>
      </c>
      <c r="F1129" s="115"/>
    </row>
    <row r="1130" spans="1:6" s="115" customFormat="1" ht="14.25" customHeight="1" x14ac:dyDescent="0.25">
      <c r="A1130" s="108" t="s">
        <v>58</v>
      </c>
      <c r="B1130" s="122"/>
      <c r="C1130" s="122"/>
      <c r="D1130" s="122">
        <v>2558.34</v>
      </c>
      <c r="E1130" s="150" t="str">
        <f t="shared" si="24"/>
        <v>-</v>
      </c>
      <c r="F1130"/>
    </row>
    <row r="1131" spans="1:6" s="115" customFormat="1" ht="14.25" customHeight="1" x14ac:dyDescent="0.25">
      <c r="A1131" s="108" t="s">
        <v>77</v>
      </c>
      <c r="B1131" s="122"/>
      <c r="C1131" s="122"/>
      <c r="D1131" s="122">
        <v>508.15</v>
      </c>
      <c r="E1131" s="150" t="str">
        <f t="shared" si="24"/>
        <v>-</v>
      </c>
      <c r="F1131" s="117"/>
    </row>
    <row r="1132" spans="1:6" s="118" customFormat="1" ht="14.25" customHeight="1" x14ac:dyDescent="0.25">
      <c r="A1132" s="107" t="s">
        <v>115</v>
      </c>
      <c r="B1132" s="121">
        <v>15263</v>
      </c>
      <c r="C1132" s="121">
        <v>15263</v>
      </c>
      <c r="D1132" s="121">
        <v>1068.78</v>
      </c>
      <c r="E1132" s="147">
        <f t="shared" si="24"/>
        <v>7.0024241630085831</v>
      </c>
      <c r="F1132" s="115"/>
    </row>
    <row r="1133" spans="1:6" s="118" customFormat="1" ht="14.25" customHeight="1" x14ac:dyDescent="0.25">
      <c r="A1133" s="108" t="s">
        <v>120</v>
      </c>
      <c r="B1133" s="122"/>
      <c r="C1133" s="122"/>
      <c r="D1133" s="122">
        <v>1068.78</v>
      </c>
      <c r="E1133" s="150" t="str">
        <f t="shared" si="24"/>
        <v>-</v>
      </c>
      <c r="F1133" s="117"/>
    </row>
    <row r="1134" spans="1:6" s="118" customFormat="1" ht="14.25" customHeight="1" x14ac:dyDescent="0.25">
      <c r="A1134" s="107" t="s">
        <v>130</v>
      </c>
      <c r="B1134" s="121">
        <v>139497</v>
      </c>
      <c r="C1134" s="121">
        <v>139497</v>
      </c>
      <c r="D1134" s="121">
        <v>0</v>
      </c>
      <c r="E1134" s="147">
        <f t="shared" si="24"/>
        <v>0</v>
      </c>
      <c r="F1134" s="115"/>
    </row>
    <row r="1135" spans="1:6" s="116" customFormat="1" ht="14.25" customHeight="1" x14ac:dyDescent="0.25">
      <c r="A1135" s="110" t="s">
        <v>195</v>
      </c>
      <c r="B1135" s="126">
        <v>1505</v>
      </c>
      <c r="C1135" s="126">
        <v>1505</v>
      </c>
      <c r="D1135" s="126">
        <v>127.91</v>
      </c>
      <c r="E1135" s="148">
        <f t="shared" si="24"/>
        <v>8.499003322259135</v>
      </c>
      <c r="F1135" s="117"/>
    </row>
    <row r="1136" spans="1:6" s="118" customFormat="1" ht="14.25" customHeight="1" x14ac:dyDescent="0.25">
      <c r="A1136" s="107" t="s">
        <v>50</v>
      </c>
      <c r="B1136" s="121">
        <v>1505</v>
      </c>
      <c r="C1136" s="121">
        <v>1505</v>
      </c>
      <c r="D1136" s="121">
        <v>127.91</v>
      </c>
      <c r="E1136" s="147">
        <f t="shared" si="24"/>
        <v>8.499003322259135</v>
      </c>
      <c r="F1136"/>
    </row>
    <row r="1137" spans="1:6" s="115" customFormat="1" ht="14.25" customHeight="1" x14ac:dyDescent="0.25">
      <c r="A1137" s="108" t="s">
        <v>58</v>
      </c>
      <c r="B1137" s="122"/>
      <c r="C1137" s="122"/>
      <c r="D1137" s="122">
        <v>127.91</v>
      </c>
      <c r="E1137" s="150" t="str">
        <f t="shared" si="24"/>
        <v>-</v>
      </c>
    </row>
    <row r="1138" spans="1:6" s="144" customFormat="1" ht="14.25" customHeight="1" x14ac:dyDescent="0.25">
      <c r="A1138" s="106" t="s">
        <v>393</v>
      </c>
      <c r="B1138" s="123">
        <v>497000</v>
      </c>
      <c r="C1138" s="123">
        <v>497000</v>
      </c>
      <c r="D1138" s="123">
        <v>245544.88</v>
      </c>
      <c r="E1138" s="149">
        <f t="shared" si="24"/>
        <v>49.405408450704222</v>
      </c>
      <c r="F1138" s="115"/>
    </row>
    <row r="1139" spans="1:6" s="117" customFormat="1" ht="14.25" customHeight="1" x14ac:dyDescent="0.25">
      <c r="A1139" s="110" t="s">
        <v>190</v>
      </c>
      <c r="B1139" s="126">
        <v>167000</v>
      </c>
      <c r="C1139" s="126">
        <v>167000</v>
      </c>
      <c r="D1139" s="126">
        <v>162859.63</v>
      </c>
      <c r="E1139" s="148">
        <f t="shared" si="24"/>
        <v>97.520736526946109</v>
      </c>
    </row>
    <row r="1140" spans="1:6" s="115" customFormat="1" ht="14.25" customHeight="1" x14ac:dyDescent="0.25">
      <c r="A1140" s="107" t="s">
        <v>43</v>
      </c>
      <c r="B1140" s="121">
        <v>156600</v>
      </c>
      <c r="C1140" s="121">
        <v>156600</v>
      </c>
      <c r="D1140" s="121">
        <v>155081.03</v>
      </c>
      <c r="E1140" s="147">
        <f t="shared" si="24"/>
        <v>99.030031928480199</v>
      </c>
      <c r="F1140"/>
    </row>
    <row r="1141" spans="1:6" s="115" customFormat="1" ht="14.25" customHeight="1" x14ac:dyDescent="0.25">
      <c r="A1141" s="108" t="s">
        <v>45</v>
      </c>
      <c r="B1141" s="122"/>
      <c r="C1141" s="122"/>
      <c r="D1141" s="122">
        <v>124876.28</v>
      </c>
      <c r="E1141" s="150" t="str">
        <f t="shared" si="24"/>
        <v>-</v>
      </c>
    </row>
    <row r="1142" spans="1:6" s="116" customFormat="1" ht="14.25" customHeight="1" x14ac:dyDescent="0.25">
      <c r="A1142" s="108" t="s">
        <v>47</v>
      </c>
      <c r="B1142" s="122"/>
      <c r="C1142" s="122"/>
      <c r="D1142" s="122">
        <v>9600</v>
      </c>
      <c r="E1142" s="150" t="str">
        <f t="shared" si="24"/>
        <v>-</v>
      </c>
      <c r="F1142"/>
    </row>
    <row r="1143" spans="1:6" s="144" customFormat="1" ht="14.25" customHeight="1" x14ac:dyDescent="0.25">
      <c r="A1143" s="108" t="s">
        <v>49</v>
      </c>
      <c r="B1143" s="122"/>
      <c r="C1143" s="122"/>
      <c r="D1143" s="122">
        <v>20604.75</v>
      </c>
      <c r="E1143" s="150" t="str">
        <f t="shared" si="24"/>
        <v>-</v>
      </c>
      <c r="F1143" s="115"/>
    </row>
    <row r="1144" spans="1:6" s="115" customFormat="1" ht="14.25" customHeight="1" x14ac:dyDescent="0.25">
      <c r="A1144" s="107" t="s">
        <v>50</v>
      </c>
      <c r="B1144" s="121">
        <v>10400</v>
      </c>
      <c r="C1144" s="121">
        <v>10400</v>
      </c>
      <c r="D1144" s="121">
        <v>7778.6</v>
      </c>
      <c r="E1144" s="147">
        <f t="shared" si="24"/>
        <v>74.794230769230779</v>
      </c>
    </row>
    <row r="1145" spans="1:6" ht="14.25" customHeight="1" x14ac:dyDescent="0.25">
      <c r="A1145" s="108" t="s">
        <v>52</v>
      </c>
      <c r="B1145" s="122"/>
      <c r="C1145" s="122"/>
      <c r="D1145" s="122">
        <v>920</v>
      </c>
      <c r="E1145" s="150" t="str">
        <f t="shared" si="24"/>
        <v>-</v>
      </c>
      <c r="F1145" s="116"/>
    </row>
    <row r="1146" spans="1:6" ht="14.25" customHeight="1" x14ac:dyDescent="0.25">
      <c r="A1146" s="108" t="s">
        <v>53</v>
      </c>
      <c r="B1146" s="122"/>
      <c r="C1146" s="122"/>
      <c r="D1146" s="122">
        <v>6804.96</v>
      </c>
      <c r="E1146" s="150" t="str">
        <f t="shared" si="24"/>
        <v>-</v>
      </c>
      <c r="F1146" s="115"/>
    </row>
    <row r="1147" spans="1:6" ht="14.25" customHeight="1" x14ac:dyDescent="0.25">
      <c r="A1147" s="108" t="s">
        <v>69</v>
      </c>
      <c r="B1147" s="122"/>
      <c r="C1147" s="122"/>
      <c r="D1147" s="122">
        <v>53.64</v>
      </c>
      <c r="E1147" s="150" t="str">
        <f t="shared" ref="E1147" si="25">IFERROR(D1147/C1147*100,"-")</f>
        <v>-</v>
      </c>
      <c r="F1147" s="115"/>
    </row>
    <row r="1148" spans="1:6" ht="14.25" customHeight="1" x14ac:dyDescent="0.25">
      <c r="A1148" s="110" t="s">
        <v>194</v>
      </c>
      <c r="B1148" s="126">
        <v>280000</v>
      </c>
      <c r="C1148" s="126">
        <v>280000</v>
      </c>
      <c r="D1148" s="126">
        <v>60183.5</v>
      </c>
      <c r="E1148" s="148">
        <f t="shared" si="24"/>
        <v>21.494107142857143</v>
      </c>
      <c r="F1148" s="115"/>
    </row>
    <row r="1149" spans="1:6" s="116" customFormat="1" ht="14.25" customHeight="1" x14ac:dyDescent="0.25">
      <c r="A1149" s="107" t="s">
        <v>43</v>
      </c>
      <c r="B1149" s="121">
        <v>262400</v>
      </c>
      <c r="C1149" s="121">
        <v>262400</v>
      </c>
      <c r="D1149" s="121">
        <v>57044.23</v>
      </c>
      <c r="E1149" s="147">
        <f t="shared" si="24"/>
        <v>21.739416920731706</v>
      </c>
    </row>
    <row r="1150" spans="1:6" s="144" customFormat="1" ht="14.25" customHeight="1" x14ac:dyDescent="0.25">
      <c r="A1150" s="108" t="s">
        <v>45</v>
      </c>
      <c r="B1150" s="122"/>
      <c r="C1150" s="122"/>
      <c r="D1150" s="122">
        <v>46904.85</v>
      </c>
      <c r="E1150" s="150" t="str">
        <f t="shared" si="24"/>
        <v>-</v>
      </c>
      <c r="F1150"/>
    </row>
    <row r="1151" spans="1:6" s="117" customFormat="1" ht="14.25" customHeight="1" x14ac:dyDescent="0.25">
      <c r="A1151" s="108" t="s">
        <v>47</v>
      </c>
      <c r="B1151" s="122"/>
      <c r="C1151" s="122"/>
      <c r="D1151" s="122">
        <v>2400</v>
      </c>
      <c r="E1151" s="150" t="str">
        <f t="shared" si="24"/>
        <v>-</v>
      </c>
      <c r="F1151" s="115"/>
    </row>
    <row r="1152" spans="1:6" s="115" customFormat="1" x14ac:dyDescent="0.25">
      <c r="A1152" s="108" t="s">
        <v>49</v>
      </c>
      <c r="B1152" s="122"/>
      <c r="C1152" s="122"/>
      <c r="D1152" s="122">
        <v>7213.94</v>
      </c>
      <c r="E1152" s="150" t="str">
        <f t="shared" si="24"/>
        <v>-</v>
      </c>
      <c r="F1152"/>
    </row>
    <row r="1153" spans="1:6" s="115" customFormat="1" x14ac:dyDescent="0.25">
      <c r="A1153" s="108" t="s">
        <v>289</v>
      </c>
      <c r="B1153" s="122"/>
      <c r="C1153" s="122"/>
      <c r="D1153" s="122">
        <v>525.44000000000005</v>
      </c>
      <c r="E1153" s="150" t="str">
        <f t="shared" si="24"/>
        <v>-</v>
      </c>
    </row>
    <row r="1154" spans="1:6" s="115" customFormat="1" x14ac:dyDescent="0.25">
      <c r="A1154" s="107" t="s">
        <v>50</v>
      </c>
      <c r="B1154" s="121">
        <v>17600</v>
      </c>
      <c r="C1154" s="121">
        <v>17600</v>
      </c>
      <c r="D1154" s="121">
        <v>3139.27</v>
      </c>
      <c r="E1154" s="147">
        <f t="shared" si="24"/>
        <v>17.836761363636363</v>
      </c>
      <c r="F1154"/>
    </row>
    <row r="1155" spans="1:6" s="115" customFormat="1" x14ac:dyDescent="0.25">
      <c r="A1155" s="108" t="s">
        <v>52</v>
      </c>
      <c r="B1155" s="122"/>
      <c r="C1155" s="122"/>
      <c r="D1155" s="122">
        <v>460</v>
      </c>
      <c r="E1155" s="150" t="str">
        <f t="shared" si="24"/>
        <v>-</v>
      </c>
      <c r="F1155" s="118"/>
    </row>
    <row r="1156" spans="1:6" s="117" customFormat="1" x14ac:dyDescent="0.25">
      <c r="A1156" s="108" t="s">
        <v>53</v>
      </c>
      <c r="B1156" s="122"/>
      <c r="C1156" s="122"/>
      <c r="D1156" s="122">
        <v>2625.63</v>
      </c>
      <c r="E1156" s="150" t="str">
        <f t="shared" si="24"/>
        <v>-</v>
      </c>
      <c r="F1156"/>
    </row>
    <row r="1157" spans="1:6" x14ac:dyDescent="0.25">
      <c r="A1157" s="108" t="s">
        <v>69</v>
      </c>
      <c r="B1157" s="122"/>
      <c r="C1157" s="122"/>
      <c r="D1157" s="122">
        <v>53.64</v>
      </c>
      <c r="E1157" s="150" t="str">
        <f t="shared" si="24"/>
        <v>-</v>
      </c>
    </row>
    <row r="1158" spans="1:6" x14ac:dyDescent="0.25">
      <c r="A1158" s="110" t="s">
        <v>195</v>
      </c>
      <c r="B1158" s="126">
        <v>50000</v>
      </c>
      <c r="C1158" s="126">
        <v>50000</v>
      </c>
      <c r="D1158" s="126">
        <v>22501.75</v>
      </c>
      <c r="E1158" s="148">
        <f t="shared" si="24"/>
        <v>45.003500000000003</v>
      </c>
      <c r="F1158" s="115"/>
    </row>
    <row r="1159" spans="1:6" x14ac:dyDescent="0.25">
      <c r="A1159" s="107" t="s">
        <v>43</v>
      </c>
      <c r="B1159" s="121">
        <v>46700</v>
      </c>
      <c r="C1159" s="121">
        <v>46700</v>
      </c>
      <c r="D1159" s="121">
        <v>21448.76</v>
      </c>
      <c r="E1159" s="147">
        <f t="shared" si="24"/>
        <v>45.928822269807277</v>
      </c>
      <c r="F1159" s="117"/>
    </row>
    <row r="1160" spans="1:6" x14ac:dyDescent="0.25">
      <c r="A1160" s="108" t="s">
        <v>45</v>
      </c>
      <c r="B1160" s="122"/>
      <c r="C1160" s="122"/>
      <c r="D1160" s="122">
        <v>17259.46</v>
      </c>
      <c r="E1160" s="150" t="str">
        <f t="shared" si="24"/>
        <v>-</v>
      </c>
    </row>
    <row r="1161" spans="1:6" s="145" customFormat="1" x14ac:dyDescent="0.25">
      <c r="A1161" s="108" t="s">
        <v>47</v>
      </c>
      <c r="B1161" s="122"/>
      <c r="C1161" s="122"/>
      <c r="D1161" s="122">
        <v>1341.44</v>
      </c>
      <c r="E1161" s="150" t="str">
        <f t="shared" ref="E1161:E1219" si="26">IFERROR(D1161/C1161*100,"-")</f>
        <v>-</v>
      </c>
      <c r="F1161" s="116"/>
    </row>
    <row r="1162" spans="1:6" s="117" customFormat="1" x14ac:dyDescent="0.25">
      <c r="A1162" s="108" t="s">
        <v>49</v>
      </c>
      <c r="B1162" s="122"/>
      <c r="C1162" s="122"/>
      <c r="D1162" s="122">
        <v>2847.86</v>
      </c>
      <c r="E1162" s="150" t="str">
        <f t="shared" si="26"/>
        <v>-</v>
      </c>
      <c r="F1162"/>
    </row>
    <row r="1163" spans="1:6" s="115" customFormat="1" x14ac:dyDescent="0.25">
      <c r="A1163" s="107" t="s">
        <v>50</v>
      </c>
      <c r="B1163" s="121">
        <v>3300</v>
      </c>
      <c r="C1163" s="121">
        <v>3300</v>
      </c>
      <c r="D1163" s="121">
        <v>1052.99</v>
      </c>
      <c r="E1163" s="147">
        <f t="shared" si="26"/>
        <v>31.90878787878788</v>
      </c>
      <c r="F1163" s="117"/>
    </row>
    <row r="1164" spans="1:6" x14ac:dyDescent="0.25">
      <c r="A1164" s="108" t="s">
        <v>53</v>
      </c>
      <c r="B1164" s="122"/>
      <c r="C1164" s="122"/>
      <c r="D1164" s="122">
        <v>1052.99</v>
      </c>
      <c r="E1164" s="150" t="str">
        <f t="shared" si="26"/>
        <v>-</v>
      </c>
    </row>
    <row r="1165" spans="1:6" s="115" customFormat="1" x14ac:dyDescent="0.25">
      <c r="A1165" s="106" t="s">
        <v>418</v>
      </c>
      <c r="B1165" s="123">
        <v>9469</v>
      </c>
      <c r="C1165" s="123">
        <v>9469</v>
      </c>
      <c r="D1165" s="123">
        <v>5544.42</v>
      </c>
      <c r="E1165" s="149">
        <f t="shared" si="26"/>
        <v>58.553384729116061</v>
      </c>
    </row>
    <row r="1166" spans="1:6" s="115" customFormat="1" x14ac:dyDescent="0.25">
      <c r="A1166" s="110" t="s">
        <v>194</v>
      </c>
      <c r="B1166" s="126">
        <v>8344</v>
      </c>
      <c r="C1166" s="126">
        <v>8344</v>
      </c>
      <c r="D1166" s="126">
        <v>5280.39</v>
      </c>
      <c r="E1166" s="148">
        <f t="shared" si="26"/>
        <v>63.283676893576221</v>
      </c>
      <c r="F1166"/>
    </row>
    <row r="1167" spans="1:6" s="115" customFormat="1" x14ac:dyDescent="0.25">
      <c r="A1167" s="107" t="s">
        <v>50</v>
      </c>
      <c r="B1167" s="121">
        <v>8344</v>
      </c>
      <c r="C1167" s="121">
        <v>8344</v>
      </c>
      <c r="D1167" s="121">
        <v>5280.39</v>
      </c>
      <c r="E1167" s="147">
        <f t="shared" si="26"/>
        <v>63.283676893576221</v>
      </c>
    </row>
    <row r="1168" spans="1:6" x14ac:dyDescent="0.25">
      <c r="A1168" s="108" t="s">
        <v>58</v>
      </c>
      <c r="B1168" s="122"/>
      <c r="C1168" s="122"/>
      <c r="D1168" s="122">
        <v>5280.39</v>
      </c>
      <c r="E1168" s="150" t="str">
        <f t="shared" si="26"/>
        <v>-</v>
      </c>
    </row>
    <row r="1169" spans="1:6" x14ac:dyDescent="0.25">
      <c r="A1169" s="110" t="s">
        <v>195</v>
      </c>
      <c r="B1169" s="126">
        <v>1125</v>
      </c>
      <c r="C1169" s="126">
        <v>1125</v>
      </c>
      <c r="D1169" s="126">
        <v>264.02999999999997</v>
      </c>
      <c r="E1169" s="148">
        <f t="shared" si="26"/>
        <v>23.469333333333331</v>
      </c>
      <c r="F1169" s="115"/>
    </row>
    <row r="1170" spans="1:6" s="115" customFormat="1" x14ac:dyDescent="0.25">
      <c r="A1170" s="107" t="s">
        <v>50</v>
      </c>
      <c r="B1170" s="121">
        <v>1125</v>
      </c>
      <c r="C1170" s="121">
        <v>1125</v>
      </c>
      <c r="D1170" s="121">
        <v>264.02999999999997</v>
      </c>
      <c r="E1170" s="147">
        <f t="shared" si="26"/>
        <v>23.469333333333331</v>
      </c>
    </row>
    <row r="1171" spans="1:6" s="144" customFormat="1" x14ac:dyDescent="0.25">
      <c r="A1171" s="108" t="s">
        <v>58</v>
      </c>
      <c r="B1171" s="122"/>
      <c r="C1171" s="122"/>
      <c r="D1171" s="122">
        <v>264.02999999999997</v>
      </c>
      <c r="E1171" s="150" t="str">
        <f t="shared" si="26"/>
        <v>-</v>
      </c>
      <c r="F1171" s="115"/>
    </row>
    <row r="1172" spans="1:6" s="115" customFormat="1" x14ac:dyDescent="0.25">
      <c r="A1172" s="106" t="s">
        <v>550</v>
      </c>
      <c r="B1172" s="123">
        <v>882237</v>
      </c>
      <c r="C1172" s="123">
        <v>882237</v>
      </c>
      <c r="D1172" s="123">
        <v>504884.57</v>
      </c>
      <c r="E1172" s="149">
        <f t="shared" si="26"/>
        <v>57.227770995775515</v>
      </c>
    </row>
    <row r="1173" spans="1:6" x14ac:dyDescent="0.25">
      <c r="A1173" s="110" t="s">
        <v>194</v>
      </c>
      <c r="B1173" s="126">
        <v>882237</v>
      </c>
      <c r="C1173" s="126">
        <v>882237</v>
      </c>
      <c r="D1173" s="126">
        <v>504884.57</v>
      </c>
      <c r="E1173" s="148">
        <f t="shared" si="26"/>
        <v>57.227770995775515</v>
      </c>
    </row>
    <row r="1174" spans="1:6" x14ac:dyDescent="0.25">
      <c r="A1174" s="107" t="s">
        <v>43</v>
      </c>
      <c r="B1174" s="121">
        <v>82663</v>
      </c>
      <c r="C1174" s="121">
        <v>82663</v>
      </c>
      <c r="D1174" s="121">
        <v>29173.82</v>
      </c>
      <c r="E1174" s="147">
        <f t="shared" si="26"/>
        <v>35.292476682433495</v>
      </c>
    </row>
    <row r="1175" spans="1:6" x14ac:dyDescent="0.25">
      <c r="A1175" s="108" t="s">
        <v>45</v>
      </c>
      <c r="B1175" s="122"/>
      <c r="C1175" s="122"/>
      <c r="D1175" s="122">
        <v>8588.7099999999991</v>
      </c>
      <c r="E1175" s="150" t="str">
        <f t="shared" si="26"/>
        <v>-</v>
      </c>
      <c r="F1175" s="115"/>
    </row>
    <row r="1176" spans="1:6" s="115" customFormat="1" x14ac:dyDescent="0.25">
      <c r="A1176" s="108" t="s">
        <v>47</v>
      </c>
      <c r="B1176" s="122"/>
      <c r="C1176" s="122"/>
      <c r="D1176" s="122">
        <v>19168</v>
      </c>
      <c r="E1176" s="150" t="str">
        <f t="shared" si="26"/>
        <v>-</v>
      </c>
    </row>
    <row r="1177" spans="1:6" s="115" customFormat="1" x14ac:dyDescent="0.25">
      <c r="A1177" s="108" t="s">
        <v>49</v>
      </c>
      <c r="B1177" s="122"/>
      <c r="C1177" s="122"/>
      <c r="D1177" s="122">
        <v>1417.11</v>
      </c>
      <c r="E1177" s="150" t="str">
        <f t="shared" si="26"/>
        <v>-</v>
      </c>
      <c r="F1177"/>
    </row>
    <row r="1178" spans="1:6" s="115" customFormat="1" x14ac:dyDescent="0.25">
      <c r="A1178" s="107" t="s">
        <v>50</v>
      </c>
      <c r="B1178" s="121">
        <v>799074</v>
      </c>
      <c r="C1178" s="121">
        <v>799074</v>
      </c>
      <c r="D1178" s="121">
        <v>475710.75</v>
      </c>
      <c r="E1178" s="147">
        <f t="shared" si="26"/>
        <v>59.532752911495059</v>
      </c>
      <c r="F1178" s="116"/>
    </row>
    <row r="1179" spans="1:6" s="115" customFormat="1" x14ac:dyDescent="0.25">
      <c r="A1179" s="108" t="s">
        <v>52</v>
      </c>
      <c r="B1179" s="122"/>
      <c r="C1179" s="122"/>
      <c r="D1179" s="122">
        <v>90460.07</v>
      </c>
      <c r="E1179" s="150" t="str">
        <f t="shared" si="26"/>
        <v>-</v>
      </c>
    </row>
    <row r="1180" spans="1:6" s="115" customFormat="1" x14ac:dyDescent="0.25">
      <c r="A1180" s="108" t="s">
        <v>54</v>
      </c>
      <c r="B1180" s="122"/>
      <c r="C1180" s="122"/>
      <c r="D1180" s="122">
        <v>61078.21</v>
      </c>
      <c r="E1180" s="150" t="str">
        <f t="shared" si="26"/>
        <v>-</v>
      </c>
    </row>
    <row r="1181" spans="1:6" s="115" customFormat="1" x14ac:dyDescent="0.25">
      <c r="A1181" s="108" t="s">
        <v>55</v>
      </c>
      <c r="B1181" s="122"/>
      <c r="C1181" s="122"/>
      <c r="D1181" s="122">
        <v>1600</v>
      </c>
      <c r="E1181" s="150" t="str">
        <f t="shared" si="26"/>
        <v>-</v>
      </c>
    </row>
    <row r="1182" spans="1:6" s="115" customFormat="1" x14ac:dyDescent="0.25">
      <c r="A1182" s="108" t="s">
        <v>57</v>
      </c>
      <c r="B1182" s="122"/>
      <c r="C1182" s="122"/>
      <c r="D1182" s="122">
        <v>388.99</v>
      </c>
      <c r="E1182" s="150" t="str">
        <f t="shared" si="26"/>
        <v>-</v>
      </c>
    </row>
    <row r="1183" spans="1:6" s="115" customFormat="1" x14ac:dyDescent="0.25">
      <c r="A1183" s="108" t="s">
        <v>64</v>
      </c>
      <c r="B1183" s="122"/>
      <c r="C1183" s="122"/>
      <c r="D1183" s="122">
        <v>8679.01</v>
      </c>
      <c r="E1183" s="150" t="str">
        <f t="shared" si="26"/>
        <v>-</v>
      </c>
      <c r="F1183"/>
    </row>
    <row r="1184" spans="1:6" s="115" customFormat="1" x14ac:dyDescent="0.25">
      <c r="A1184" s="108" t="s">
        <v>68</v>
      </c>
      <c r="B1184" s="122"/>
      <c r="C1184" s="122"/>
      <c r="D1184" s="122">
        <v>291.58999999999997</v>
      </c>
      <c r="E1184" s="150" t="str">
        <f t="shared" si="26"/>
        <v>-</v>
      </c>
      <c r="F1184"/>
    </row>
    <row r="1185" spans="1:6" s="115" customFormat="1" x14ac:dyDescent="0.25">
      <c r="A1185" s="108" t="s">
        <v>70</v>
      </c>
      <c r="B1185" s="122"/>
      <c r="C1185" s="122"/>
      <c r="D1185" s="122">
        <v>48280.01</v>
      </c>
      <c r="E1185" s="150" t="str">
        <f t="shared" si="26"/>
        <v>-</v>
      </c>
      <c r="F1185"/>
    </row>
    <row r="1186" spans="1:6" s="115" customFormat="1" x14ac:dyDescent="0.25">
      <c r="A1186" s="108" t="s">
        <v>71</v>
      </c>
      <c r="B1186" s="122"/>
      <c r="C1186" s="122"/>
      <c r="D1186" s="122">
        <v>1051.6400000000001</v>
      </c>
      <c r="E1186" s="150" t="str">
        <f t="shared" si="26"/>
        <v>-</v>
      </c>
    </row>
    <row r="1187" spans="1:6" s="159" customFormat="1" x14ac:dyDescent="0.25">
      <c r="A1187" s="108" t="s">
        <v>72</v>
      </c>
      <c r="B1187" s="122"/>
      <c r="C1187" s="122"/>
      <c r="D1187" s="122">
        <v>25765.29</v>
      </c>
      <c r="E1187" s="150" t="str">
        <f t="shared" si="26"/>
        <v>-</v>
      </c>
      <c r="F1187" s="115"/>
    </row>
    <row r="1188" spans="1:6" s="159" customFormat="1" ht="14.25" customHeight="1" x14ac:dyDescent="0.25">
      <c r="A1188" s="108" t="s">
        <v>74</v>
      </c>
      <c r="B1188" s="122"/>
      <c r="C1188" s="122"/>
      <c r="D1188" s="122">
        <v>207287.51</v>
      </c>
      <c r="E1188" s="150" t="str">
        <f t="shared" si="26"/>
        <v>-</v>
      </c>
      <c r="F1188"/>
    </row>
    <row r="1189" spans="1:6" s="159" customFormat="1" ht="14.25" customHeight="1" x14ac:dyDescent="0.25">
      <c r="A1189" s="108" t="s">
        <v>77</v>
      </c>
      <c r="B1189" s="122"/>
      <c r="C1189" s="122"/>
      <c r="D1189" s="122">
        <v>1690.68</v>
      </c>
      <c r="E1189" s="150" t="str">
        <f t="shared" si="26"/>
        <v>-</v>
      </c>
      <c r="F1189" s="115"/>
    </row>
    <row r="1190" spans="1:6" s="159" customFormat="1" ht="14.25" customHeight="1" x14ac:dyDescent="0.25">
      <c r="A1190" s="108" t="s">
        <v>78</v>
      </c>
      <c r="B1190" s="122"/>
      <c r="C1190" s="122"/>
      <c r="D1190" s="184">
        <v>88.45</v>
      </c>
      <c r="E1190" s="150"/>
      <c r="F1190" s="118"/>
    </row>
    <row r="1191" spans="1:6" s="159" customFormat="1" ht="14.25" customHeight="1" x14ac:dyDescent="0.25">
      <c r="A1191" s="108" t="s">
        <v>79</v>
      </c>
      <c r="B1191" s="122"/>
      <c r="C1191" s="122"/>
      <c r="D1191" s="122">
        <v>50</v>
      </c>
      <c r="E1191" s="150" t="str">
        <f t="shared" si="26"/>
        <v>-</v>
      </c>
      <c r="F1191" s="115"/>
    </row>
    <row r="1192" spans="1:6" s="159" customFormat="1" ht="14.25" customHeight="1" x14ac:dyDescent="0.25">
      <c r="A1192" s="108" t="s">
        <v>81</v>
      </c>
      <c r="B1192" s="122"/>
      <c r="C1192" s="122"/>
      <c r="D1192" s="122">
        <v>28999.3</v>
      </c>
      <c r="E1192" s="150" t="str">
        <f t="shared" si="26"/>
        <v>-</v>
      </c>
      <c r="F1192" s="117"/>
    </row>
    <row r="1193" spans="1:6" s="160" customFormat="1" ht="14.25" customHeight="1" x14ac:dyDescent="0.25">
      <c r="A1193" s="107" t="s">
        <v>115</v>
      </c>
      <c r="B1193" s="121">
        <v>500</v>
      </c>
      <c r="C1193" s="121">
        <v>500</v>
      </c>
      <c r="D1193" s="121">
        <v>0</v>
      </c>
      <c r="E1193" s="147">
        <f t="shared" si="26"/>
        <v>0</v>
      </c>
      <c r="F1193" s="115"/>
    </row>
    <row r="1194" spans="1:6" s="160" customFormat="1" x14ac:dyDescent="0.25">
      <c r="A1194" s="104" t="s">
        <v>398</v>
      </c>
      <c r="B1194" s="121">
        <v>2567473</v>
      </c>
      <c r="C1194" s="121">
        <v>2567473</v>
      </c>
      <c r="D1194" s="121">
        <v>1257810</v>
      </c>
      <c r="E1194" s="147">
        <f t="shared" si="26"/>
        <v>48.99019385987701</v>
      </c>
      <c r="F1194" s="117"/>
    </row>
    <row r="1195" spans="1:6" s="159" customFormat="1" ht="14.25" customHeight="1" x14ac:dyDescent="0.25">
      <c r="A1195" s="106" t="s">
        <v>429</v>
      </c>
      <c r="B1195" s="123">
        <v>500399</v>
      </c>
      <c r="C1195" s="123">
        <v>500399</v>
      </c>
      <c r="D1195" s="123">
        <v>303004</v>
      </c>
      <c r="E1195" s="149">
        <f t="shared" si="26"/>
        <v>60.552479121660916</v>
      </c>
      <c r="F1195" s="115"/>
    </row>
    <row r="1196" spans="1:6" ht="14.25" customHeight="1" x14ac:dyDescent="0.25">
      <c r="A1196" s="110" t="s">
        <v>190</v>
      </c>
      <c r="B1196" s="126">
        <v>420000</v>
      </c>
      <c r="C1196" s="126">
        <v>420000</v>
      </c>
      <c r="D1196" s="126">
        <v>192938.12</v>
      </c>
      <c r="E1196" s="148">
        <f t="shared" si="26"/>
        <v>45.937647619047617</v>
      </c>
      <c r="F1196" s="119"/>
    </row>
    <row r="1197" spans="1:6" ht="14.25" customHeight="1" x14ac:dyDescent="0.25">
      <c r="A1197" s="107" t="s">
        <v>43</v>
      </c>
      <c r="B1197" s="121">
        <v>52800</v>
      </c>
      <c r="C1197" s="121">
        <v>52800</v>
      </c>
      <c r="D1197" s="121">
        <v>30161.29</v>
      </c>
      <c r="E1197" s="147">
        <f t="shared" si="26"/>
        <v>57.123655303030304</v>
      </c>
      <c r="F1197" s="115"/>
    </row>
    <row r="1198" spans="1:6" ht="14.25" customHeight="1" x14ac:dyDescent="0.25">
      <c r="A1198" s="108" t="s">
        <v>45</v>
      </c>
      <c r="B1198" s="122"/>
      <c r="C1198" s="122"/>
      <c r="D1198" s="122">
        <v>25972.02</v>
      </c>
      <c r="E1198" s="150" t="str">
        <f t="shared" si="26"/>
        <v>-</v>
      </c>
      <c r="F1198" s="115"/>
    </row>
    <row r="1199" spans="1:6" s="156" customFormat="1" ht="14.25" customHeight="1" x14ac:dyDescent="0.25">
      <c r="A1199" s="108" t="s">
        <v>49</v>
      </c>
      <c r="B1199" s="122"/>
      <c r="C1199" s="122"/>
      <c r="D1199" s="122">
        <v>4189.2700000000004</v>
      </c>
      <c r="E1199" s="150" t="str">
        <f t="shared" si="26"/>
        <v>-</v>
      </c>
      <c r="F1199"/>
    </row>
    <row r="1200" spans="1:6" s="156" customFormat="1" ht="14.25" customHeight="1" x14ac:dyDescent="0.25">
      <c r="A1200" s="107" t="s">
        <v>50</v>
      </c>
      <c r="B1200" s="121">
        <v>361640</v>
      </c>
      <c r="C1200" s="121">
        <v>361640</v>
      </c>
      <c r="D1200" s="121">
        <v>162776.82999999999</v>
      </c>
      <c r="E1200" s="147">
        <f t="shared" si="26"/>
        <v>45.010737197212698</v>
      </c>
      <c r="F1200"/>
    </row>
    <row r="1201" spans="1:6" s="156" customFormat="1" ht="14.25" customHeight="1" x14ac:dyDescent="0.25">
      <c r="A1201" s="108" t="s">
        <v>52</v>
      </c>
      <c r="B1201" s="122"/>
      <c r="C1201" s="122"/>
      <c r="D1201" s="122">
        <v>129.47999999999999</v>
      </c>
      <c r="E1201" s="150" t="str">
        <f t="shared" si="26"/>
        <v>-</v>
      </c>
      <c r="F1201" s="118"/>
    </row>
    <row r="1202" spans="1:6" x14ac:dyDescent="0.25">
      <c r="A1202" s="108" t="s">
        <v>53</v>
      </c>
      <c r="B1202" s="122"/>
      <c r="C1202" s="122"/>
      <c r="D1202" s="122">
        <v>1030.44</v>
      </c>
      <c r="E1202" s="150" t="str">
        <f t="shared" si="26"/>
        <v>-</v>
      </c>
      <c r="F1202" s="115"/>
    </row>
    <row r="1203" spans="1:6" s="118" customFormat="1" ht="14.25" customHeight="1" x14ac:dyDescent="0.25">
      <c r="A1203" s="108" t="s">
        <v>57</v>
      </c>
      <c r="B1203" s="122"/>
      <c r="C1203" s="122"/>
      <c r="D1203" s="122">
        <v>1681.21</v>
      </c>
      <c r="E1203" s="150" t="str">
        <f t="shared" si="26"/>
        <v>-</v>
      </c>
      <c r="F1203" s="115"/>
    </row>
    <row r="1204" spans="1:6" s="115" customFormat="1" ht="14.25" customHeight="1" x14ac:dyDescent="0.25">
      <c r="A1204" s="108" t="s">
        <v>58</v>
      </c>
      <c r="B1204" s="122"/>
      <c r="C1204" s="122"/>
      <c r="D1204" s="122">
        <v>11068.76</v>
      </c>
      <c r="E1204" s="150" t="str">
        <f t="shared" si="26"/>
        <v>-</v>
      </c>
      <c r="F1204"/>
    </row>
    <row r="1205" spans="1:6" s="156" customFormat="1" ht="14.25" customHeight="1" x14ac:dyDescent="0.25">
      <c r="A1205" s="108" t="s">
        <v>60</v>
      </c>
      <c r="B1205" s="122"/>
      <c r="C1205" s="122"/>
      <c r="D1205" s="122">
        <v>191.28</v>
      </c>
      <c r="E1205" s="150" t="str">
        <f t="shared" si="26"/>
        <v>-</v>
      </c>
      <c r="F1205" s="117"/>
    </row>
    <row r="1206" spans="1:6" ht="14.25" customHeight="1" x14ac:dyDescent="0.25">
      <c r="A1206" s="108" t="s">
        <v>64</v>
      </c>
      <c r="B1206" s="122"/>
      <c r="C1206" s="122"/>
      <c r="D1206" s="122">
        <v>16583.84</v>
      </c>
      <c r="E1206" s="150" t="str">
        <f t="shared" si="26"/>
        <v>-</v>
      </c>
      <c r="F1206" s="115"/>
    </row>
    <row r="1207" spans="1:6" s="156" customFormat="1" ht="14.25" customHeight="1" x14ac:dyDescent="0.25">
      <c r="A1207" s="108" t="s">
        <v>68</v>
      </c>
      <c r="B1207" s="122"/>
      <c r="C1207" s="122"/>
      <c r="D1207" s="122">
        <v>159.15</v>
      </c>
      <c r="E1207" s="150" t="str">
        <f t="shared" si="26"/>
        <v>-</v>
      </c>
      <c r="F1207" s="117"/>
    </row>
    <row r="1208" spans="1:6" s="156" customFormat="1" ht="14.25" customHeight="1" x14ac:dyDescent="0.25">
      <c r="A1208" s="108" t="s">
        <v>70</v>
      </c>
      <c r="B1208" s="122"/>
      <c r="C1208" s="122"/>
      <c r="D1208" s="122">
        <v>128283.11</v>
      </c>
      <c r="E1208" s="150" t="str">
        <f t="shared" si="26"/>
        <v>-</v>
      </c>
      <c r="F1208" s="115"/>
    </row>
    <row r="1209" spans="1:6" s="156" customFormat="1" ht="14.25" customHeight="1" x14ac:dyDescent="0.25">
      <c r="A1209" s="108" t="s">
        <v>72</v>
      </c>
      <c r="B1209" s="122"/>
      <c r="C1209" s="122"/>
      <c r="D1209" s="122">
        <v>3361.34</v>
      </c>
      <c r="E1209" s="150" t="str">
        <f t="shared" si="26"/>
        <v>-</v>
      </c>
      <c r="F1209" s="115"/>
    </row>
    <row r="1210" spans="1:6" s="156" customFormat="1" ht="14.25" customHeight="1" x14ac:dyDescent="0.25">
      <c r="A1210" s="108" t="s">
        <v>74</v>
      </c>
      <c r="B1210" s="122"/>
      <c r="C1210" s="122"/>
      <c r="D1210" s="122">
        <v>273.10000000000002</v>
      </c>
      <c r="E1210" s="150" t="str">
        <f t="shared" si="26"/>
        <v>-</v>
      </c>
      <c r="F1210" s="115"/>
    </row>
    <row r="1211" spans="1:6" s="157" customFormat="1" ht="14.25" customHeight="1" x14ac:dyDescent="0.25">
      <c r="A1211" s="108" t="s">
        <v>81</v>
      </c>
      <c r="B1211" s="122"/>
      <c r="C1211" s="122"/>
      <c r="D1211" s="122">
        <v>15.12</v>
      </c>
      <c r="E1211" s="150" t="str">
        <f t="shared" si="26"/>
        <v>-</v>
      </c>
      <c r="F1211" s="117"/>
    </row>
    <row r="1212" spans="1:6" s="156" customFormat="1" ht="14.25" customHeight="1" x14ac:dyDescent="0.25">
      <c r="A1212" s="107" t="s">
        <v>115</v>
      </c>
      <c r="B1212" s="121">
        <v>5560</v>
      </c>
      <c r="C1212" s="121">
        <v>5560</v>
      </c>
      <c r="D1212" s="121">
        <v>0</v>
      </c>
      <c r="E1212" s="147">
        <f t="shared" si="26"/>
        <v>0</v>
      </c>
      <c r="F1212" s="118"/>
    </row>
    <row r="1213" spans="1:6" s="156" customFormat="1" ht="14.25" customHeight="1" x14ac:dyDescent="0.25">
      <c r="A1213" s="110" t="s">
        <v>197</v>
      </c>
      <c r="B1213" s="126">
        <v>80399</v>
      </c>
      <c r="C1213" s="126">
        <v>80399</v>
      </c>
      <c r="D1213" s="126">
        <v>0</v>
      </c>
      <c r="E1213" s="148">
        <f t="shared" si="26"/>
        <v>0</v>
      </c>
      <c r="F1213"/>
    </row>
    <row r="1214" spans="1:6" s="156" customFormat="1" ht="14.25" customHeight="1" x14ac:dyDescent="0.25">
      <c r="A1214" s="107" t="s">
        <v>50</v>
      </c>
      <c r="B1214" s="121">
        <v>80399</v>
      </c>
      <c r="C1214" s="121">
        <v>80399</v>
      </c>
      <c r="D1214" s="121">
        <v>0</v>
      </c>
      <c r="E1214" s="147">
        <f t="shared" si="26"/>
        <v>0</v>
      </c>
      <c r="F1214" s="117"/>
    </row>
    <row r="1215" spans="1:6" s="115" customFormat="1" ht="14.25" customHeight="1" x14ac:dyDescent="0.25">
      <c r="A1215" s="110" t="s">
        <v>195</v>
      </c>
      <c r="B1215" s="126">
        <v>0</v>
      </c>
      <c r="C1215" s="126">
        <v>0</v>
      </c>
      <c r="D1215" s="126">
        <v>110065.88</v>
      </c>
      <c r="E1215" s="148" t="str">
        <f t="shared" si="26"/>
        <v>-</v>
      </c>
    </row>
    <row r="1216" spans="1:6" s="156" customFormat="1" ht="14.25" customHeight="1" x14ac:dyDescent="0.25">
      <c r="A1216" s="107" t="s">
        <v>115</v>
      </c>
      <c r="B1216" s="121">
        <v>0</v>
      </c>
      <c r="C1216" s="121">
        <v>0</v>
      </c>
      <c r="D1216" s="121">
        <v>110065.88</v>
      </c>
      <c r="E1216" s="147" t="str">
        <f t="shared" si="26"/>
        <v>-</v>
      </c>
      <c r="F1216"/>
    </row>
    <row r="1217" spans="1:6" s="156" customFormat="1" ht="14.25" customHeight="1" x14ac:dyDescent="0.25">
      <c r="A1217" s="108" t="s">
        <v>119</v>
      </c>
      <c r="B1217" s="122"/>
      <c r="C1217" s="122"/>
      <c r="D1217" s="122">
        <v>108970.41</v>
      </c>
      <c r="E1217" s="150" t="str">
        <f t="shared" si="26"/>
        <v>-</v>
      </c>
      <c r="F1217" s="116"/>
    </row>
    <row r="1218" spans="1:6" s="156" customFormat="1" ht="14.25" customHeight="1" x14ac:dyDescent="0.25">
      <c r="A1218" s="108" t="s">
        <v>120</v>
      </c>
      <c r="B1218" s="122"/>
      <c r="C1218" s="122"/>
      <c r="D1218" s="122">
        <v>1095.47</v>
      </c>
      <c r="E1218" s="150" t="str">
        <f t="shared" si="26"/>
        <v>-</v>
      </c>
      <c r="F1218"/>
    </row>
    <row r="1219" spans="1:6" s="115" customFormat="1" ht="14.25" customHeight="1" x14ac:dyDescent="0.25">
      <c r="A1219" s="106" t="s">
        <v>430</v>
      </c>
      <c r="B1219" s="123">
        <v>211100</v>
      </c>
      <c r="C1219" s="123">
        <v>211100</v>
      </c>
      <c r="D1219" s="123">
        <v>105091.96</v>
      </c>
      <c r="E1219" s="149">
        <f t="shared" si="26"/>
        <v>49.783022264329709</v>
      </c>
      <c r="F1219" s="118"/>
    </row>
    <row r="1220" spans="1:6" s="156" customFormat="1" ht="14.25" customHeight="1" x14ac:dyDescent="0.25">
      <c r="A1220" s="110" t="s">
        <v>190</v>
      </c>
      <c r="B1220" s="126">
        <v>155000</v>
      </c>
      <c r="C1220" s="126">
        <v>155000</v>
      </c>
      <c r="D1220" s="126">
        <v>102280.22</v>
      </c>
      <c r="E1220" s="148">
        <f t="shared" ref="E1220:E1275" si="27">IFERROR(D1220/C1220*100,"-")</f>
        <v>65.987238709677428</v>
      </c>
      <c r="F1220" s="118"/>
    </row>
    <row r="1221" spans="1:6" s="117" customFormat="1" ht="14.25" customHeight="1" x14ac:dyDescent="0.25">
      <c r="A1221" s="107" t="s">
        <v>43</v>
      </c>
      <c r="B1221" s="121">
        <v>137190</v>
      </c>
      <c r="C1221" s="121">
        <v>137190</v>
      </c>
      <c r="D1221" s="121">
        <v>97877.16</v>
      </c>
      <c r="E1221" s="147">
        <f t="shared" si="27"/>
        <v>71.344237918215612</v>
      </c>
      <c r="F1221" s="116"/>
    </row>
    <row r="1222" spans="1:6" s="156" customFormat="1" ht="14.25" customHeight="1" x14ac:dyDescent="0.25">
      <c r="A1222" s="108" t="s">
        <v>45</v>
      </c>
      <c r="B1222" s="122"/>
      <c r="C1222" s="122"/>
      <c r="D1222" s="122">
        <v>83671.240000000005</v>
      </c>
      <c r="E1222" s="150" t="str">
        <f t="shared" si="27"/>
        <v>-</v>
      </c>
      <c r="F1222"/>
    </row>
    <row r="1223" spans="1:6" s="156" customFormat="1" ht="14.25" customHeight="1" x14ac:dyDescent="0.25">
      <c r="A1223" s="108" t="s">
        <v>47</v>
      </c>
      <c r="B1223" s="122"/>
      <c r="C1223" s="122"/>
      <c r="D1223" s="122">
        <v>400</v>
      </c>
      <c r="E1223" s="150" t="str">
        <f t="shared" si="27"/>
        <v>-</v>
      </c>
      <c r="F1223" s="115"/>
    </row>
    <row r="1224" spans="1:6" ht="14.25" customHeight="1" x14ac:dyDescent="0.25">
      <c r="A1224" s="108" t="s">
        <v>49</v>
      </c>
      <c r="B1224" s="122"/>
      <c r="C1224" s="122"/>
      <c r="D1224" s="122">
        <v>13805.92</v>
      </c>
      <c r="E1224" s="150" t="str">
        <f t="shared" si="27"/>
        <v>-</v>
      </c>
    </row>
    <row r="1225" spans="1:6" s="115" customFormat="1" ht="14.25" customHeight="1" x14ac:dyDescent="0.25">
      <c r="A1225" s="107" t="s">
        <v>50</v>
      </c>
      <c r="B1225" s="121">
        <v>17810</v>
      </c>
      <c r="C1225" s="121">
        <v>17810</v>
      </c>
      <c r="D1225" s="121">
        <v>4403.0600000000004</v>
      </c>
      <c r="E1225" s="147">
        <f t="shared" si="27"/>
        <v>24.722403144300955</v>
      </c>
    </row>
    <row r="1226" spans="1:6" s="115" customFormat="1" ht="14.25" customHeight="1" x14ac:dyDescent="0.25">
      <c r="A1226" s="108" t="s">
        <v>54</v>
      </c>
      <c r="B1226" s="122"/>
      <c r="C1226" s="122"/>
      <c r="D1226" s="122">
        <v>3324.87</v>
      </c>
      <c r="E1226" s="150" t="str">
        <f t="shared" si="27"/>
        <v>-</v>
      </c>
    </row>
    <row r="1227" spans="1:6" s="116" customFormat="1" ht="14.25" customHeight="1" x14ac:dyDescent="0.25">
      <c r="A1227" s="108" t="s">
        <v>64</v>
      </c>
      <c r="B1227" s="122"/>
      <c r="C1227" s="122"/>
      <c r="D1227" s="122">
        <v>1078.19</v>
      </c>
      <c r="E1227" s="150" t="str">
        <f t="shared" si="27"/>
        <v>-</v>
      </c>
      <c r="F1227" s="115"/>
    </row>
    <row r="1228" spans="1:6" s="115" customFormat="1" ht="14.25" customHeight="1" x14ac:dyDescent="0.25">
      <c r="A1228" s="110" t="s">
        <v>193</v>
      </c>
      <c r="B1228" s="126">
        <v>56100</v>
      </c>
      <c r="C1228" s="126">
        <v>56100</v>
      </c>
      <c r="D1228" s="126">
        <v>2811.74</v>
      </c>
      <c r="E1228" s="148">
        <f t="shared" si="27"/>
        <v>5.0120142602495541</v>
      </c>
    </row>
    <row r="1229" spans="1:6" s="115" customFormat="1" ht="14.25" customHeight="1" x14ac:dyDescent="0.25">
      <c r="A1229" s="107" t="s">
        <v>43</v>
      </c>
      <c r="B1229" s="121">
        <v>47000</v>
      </c>
      <c r="C1229" s="121">
        <v>47000</v>
      </c>
      <c r="D1229" s="121">
        <v>2561.7399999999998</v>
      </c>
      <c r="E1229" s="147">
        <f t="shared" si="27"/>
        <v>5.4505106382978719</v>
      </c>
    </row>
    <row r="1230" spans="1:6" ht="14.25" customHeight="1" x14ac:dyDescent="0.25">
      <c r="A1230" s="108" t="s">
        <v>45</v>
      </c>
      <c r="B1230" s="122"/>
      <c r="C1230" s="122"/>
      <c r="D1230" s="122">
        <v>2198.92</v>
      </c>
      <c r="E1230" s="150" t="str">
        <f t="shared" si="27"/>
        <v>-</v>
      </c>
      <c r="F1230" s="115"/>
    </row>
    <row r="1231" spans="1:6" s="115" customFormat="1" ht="14.25" customHeight="1" x14ac:dyDescent="0.25">
      <c r="A1231" s="108" t="s">
        <v>49</v>
      </c>
      <c r="B1231" s="122"/>
      <c r="C1231" s="122"/>
      <c r="D1231" s="122">
        <v>362.82</v>
      </c>
      <c r="E1231" s="150" t="str">
        <f t="shared" si="27"/>
        <v>-</v>
      </c>
      <c r="F1231" s="118"/>
    </row>
    <row r="1232" spans="1:6" ht="14.25" customHeight="1" x14ac:dyDescent="0.25">
      <c r="A1232" s="107" t="s">
        <v>50</v>
      </c>
      <c r="B1232" s="121">
        <v>9100</v>
      </c>
      <c r="C1232" s="121">
        <v>9100</v>
      </c>
      <c r="D1232" s="121">
        <v>250</v>
      </c>
      <c r="E1232" s="147">
        <f t="shared" si="27"/>
        <v>2.7472527472527473</v>
      </c>
    </row>
    <row r="1233" spans="1:6" s="115" customFormat="1" ht="14.25" customHeight="1" x14ac:dyDescent="0.25">
      <c r="A1233" s="108" t="s">
        <v>57</v>
      </c>
      <c r="B1233" s="122"/>
      <c r="C1233" s="122"/>
      <c r="D1233" s="122">
        <v>250</v>
      </c>
      <c r="E1233" s="150" t="str">
        <f t="shared" si="27"/>
        <v>-</v>
      </c>
      <c r="F1233"/>
    </row>
    <row r="1234" spans="1:6" ht="14.25" customHeight="1" x14ac:dyDescent="0.25">
      <c r="A1234" s="106" t="s">
        <v>402</v>
      </c>
      <c r="B1234" s="123">
        <v>1644328</v>
      </c>
      <c r="C1234" s="123">
        <v>1644328</v>
      </c>
      <c r="D1234" s="123">
        <v>742398</v>
      </c>
      <c r="E1234" s="149">
        <f t="shared" si="27"/>
        <v>45.149021363134359</v>
      </c>
      <c r="F1234" s="115"/>
    </row>
    <row r="1235" spans="1:6" s="118" customFormat="1" ht="14.25" customHeight="1" x14ac:dyDescent="0.25">
      <c r="A1235" s="110" t="s">
        <v>190</v>
      </c>
      <c r="B1235" s="126">
        <v>40000</v>
      </c>
      <c r="C1235" s="126">
        <v>40000</v>
      </c>
      <c r="D1235" s="126">
        <v>18734.73</v>
      </c>
      <c r="E1235" s="148">
        <f t="shared" si="27"/>
        <v>46.836824999999997</v>
      </c>
      <c r="F1235" s="115"/>
    </row>
    <row r="1236" spans="1:6" ht="14.25" customHeight="1" x14ac:dyDescent="0.25">
      <c r="A1236" s="107" t="s">
        <v>43</v>
      </c>
      <c r="B1236" s="121">
        <v>17000</v>
      </c>
      <c r="C1236" s="121">
        <v>17000</v>
      </c>
      <c r="D1236" s="121">
        <v>3460.78</v>
      </c>
      <c r="E1236" s="147">
        <f t="shared" si="27"/>
        <v>20.357529411764709</v>
      </c>
      <c r="F1236" s="115"/>
    </row>
    <row r="1237" spans="1:6" ht="14.25" customHeight="1" x14ac:dyDescent="0.25">
      <c r="A1237" s="108" t="s">
        <v>45</v>
      </c>
      <c r="B1237" s="122"/>
      <c r="C1237" s="122"/>
      <c r="D1237" s="122">
        <v>2565.59</v>
      </c>
      <c r="E1237" s="150" t="str">
        <f t="shared" si="27"/>
        <v>-</v>
      </c>
    </row>
    <row r="1238" spans="1:6" s="115" customFormat="1" ht="14.25" customHeight="1" x14ac:dyDescent="0.25">
      <c r="A1238" s="108" t="s">
        <v>47</v>
      </c>
      <c r="B1238" s="122"/>
      <c r="C1238" s="122"/>
      <c r="D1238" s="122">
        <v>764.4</v>
      </c>
      <c r="E1238" s="150" t="str">
        <f t="shared" si="27"/>
        <v>-</v>
      </c>
    </row>
    <row r="1239" spans="1:6" s="117" customFormat="1" ht="14.25" customHeight="1" x14ac:dyDescent="0.25">
      <c r="A1239" s="108" t="s">
        <v>49</v>
      </c>
      <c r="B1239" s="122"/>
      <c r="C1239" s="122"/>
      <c r="D1239" s="122">
        <v>130.79</v>
      </c>
      <c r="E1239" s="150" t="str">
        <f t="shared" si="27"/>
        <v>-</v>
      </c>
      <c r="F1239"/>
    </row>
    <row r="1240" spans="1:6" ht="14.25" customHeight="1" x14ac:dyDescent="0.25">
      <c r="A1240" s="107" t="s">
        <v>50</v>
      </c>
      <c r="B1240" s="121">
        <v>23000</v>
      </c>
      <c r="C1240" s="121">
        <v>23000</v>
      </c>
      <c r="D1240" s="121">
        <v>15273.95</v>
      </c>
      <c r="E1240" s="147">
        <f t="shared" si="27"/>
        <v>66.408478260869558</v>
      </c>
    </row>
    <row r="1241" spans="1:6" s="116" customFormat="1" ht="14.25" customHeight="1" x14ac:dyDescent="0.25">
      <c r="A1241" s="108" t="s">
        <v>57</v>
      </c>
      <c r="B1241" s="122"/>
      <c r="C1241" s="122"/>
      <c r="D1241" s="122">
        <v>1673.73</v>
      </c>
      <c r="E1241" s="150" t="str">
        <f t="shared" si="27"/>
        <v>-</v>
      </c>
      <c r="F1241" s="115"/>
    </row>
    <row r="1242" spans="1:6" ht="14.25" customHeight="1" x14ac:dyDescent="0.25">
      <c r="A1242" s="108" t="s">
        <v>58</v>
      </c>
      <c r="B1242" s="122"/>
      <c r="C1242" s="122"/>
      <c r="D1242" s="122">
        <v>6842.74</v>
      </c>
      <c r="E1242" s="150" t="str">
        <f t="shared" si="27"/>
        <v>-</v>
      </c>
      <c r="F1242" s="118"/>
    </row>
    <row r="1243" spans="1:6" s="117" customFormat="1" ht="14.25" customHeight="1" x14ac:dyDescent="0.25">
      <c r="A1243" s="108" t="s">
        <v>533</v>
      </c>
      <c r="B1243" s="122"/>
      <c r="C1243" s="122"/>
      <c r="D1243" s="122">
        <v>143.15</v>
      </c>
      <c r="E1243" s="150" t="str">
        <f t="shared" si="27"/>
        <v>-</v>
      </c>
      <c r="F1243" s="118"/>
    </row>
    <row r="1244" spans="1:6" ht="14.25" customHeight="1" x14ac:dyDescent="0.25">
      <c r="A1244" s="108" t="s">
        <v>64</v>
      </c>
      <c r="B1244" s="122"/>
      <c r="C1244" s="122"/>
      <c r="D1244" s="122">
        <v>500</v>
      </c>
      <c r="E1244" s="150" t="str">
        <f t="shared" si="27"/>
        <v>-</v>
      </c>
      <c r="F1244" s="117"/>
    </row>
    <row r="1245" spans="1:6" s="115" customFormat="1" ht="14.25" customHeight="1" x14ac:dyDescent="0.25">
      <c r="A1245" s="108" t="s">
        <v>68</v>
      </c>
      <c r="B1245" s="122"/>
      <c r="C1245" s="122"/>
      <c r="D1245" s="122">
        <v>1187.5</v>
      </c>
      <c r="E1245" s="150" t="str">
        <f t="shared" si="27"/>
        <v>-</v>
      </c>
    </row>
    <row r="1246" spans="1:6" ht="14.25" customHeight="1" x14ac:dyDescent="0.25">
      <c r="A1246" s="108" t="s">
        <v>70</v>
      </c>
      <c r="B1246" s="122"/>
      <c r="C1246" s="122"/>
      <c r="D1246" s="122">
        <v>4065.08</v>
      </c>
      <c r="E1246" s="150" t="str">
        <f t="shared" si="27"/>
        <v>-</v>
      </c>
    </row>
    <row r="1247" spans="1:6" s="115" customFormat="1" ht="14.25" customHeight="1" x14ac:dyDescent="0.25">
      <c r="A1247" s="108" t="s">
        <v>72</v>
      </c>
      <c r="B1247" s="122"/>
      <c r="C1247" s="122"/>
      <c r="D1247" s="122">
        <v>861.75</v>
      </c>
      <c r="E1247" s="150" t="str">
        <f t="shared" si="27"/>
        <v>-</v>
      </c>
      <c r="F1247"/>
    </row>
    <row r="1248" spans="1:6" ht="14.25" customHeight="1" x14ac:dyDescent="0.25">
      <c r="A1248" s="110" t="s">
        <v>197</v>
      </c>
      <c r="B1248" s="126">
        <v>903022</v>
      </c>
      <c r="C1248" s="126">
        <v>903022</v>
      </c>
      <c r="D1248" s="126">
        <v>490580.62</v>
      </c>
      <c r="E1248" s="148">
        <f t="shared" si="27"/>
        <v>54.326541324574592</v>
      </c>
      <c r="F1248" s="115"/>
    </row>
    <row r="1249" spans="1:6" s="115" customFormat="1" ht="14.25" customHeight="1" x14ac:dyDescent="0.25">
      <c r="A1249" s="107" t="s">
        <v>43</v>
      </c>
      <c r="B1249" s="121">
        <v>472995</v>
      </c>
      <c r="C1249" s="121">
        <v>472995</v>
      </c>
      <c r="D1249" s="121">
        <v>317585.69</v>
      </c>
      <c r="E1249" s="147">
        <f t="shared" si="27"/>
        <v>67.143561771266079</v>
      </c>
      <c r="F1249"/>
    </row>
    <row r="1250" spans="1:6" s="115" customFormat="1" ht="14.25" customHeight="1" x14ac:dyDescent="0.25">
      <c r="A1250" s="108" t="s">
        <v>45</v>
      </c>
      <c r="B1250" s="122"/>
      <c r="C1250" s="122"/>
      <c r="D1250" s="122">
        <v>233452.78</v>
      </c>
      <c r="E1250" s="150" t="str">
        <f t="shared" si="27"/>
        <v>-</v>
      </c>
      <c r="F1250"/>
    </row>
    <row r="1251" spans="1:6" s="115" customFormat="1" ht="14.25" customHeight="1" x14ac:dyDescent="0.25">
      <c r="A1251" s="108" t="s">
        <v>47</v>
      </c>
      <c r="B1251" s="122"/>
      <c r="C1251" s="122"/>
      <c r="D1251" s="122">
        <v>30701.03</v>
      </c>
      <c r="E1251" s="150" t="str">
        <f t="shared" si="27"/>
        <v>-</v>
      </c>
    </row>
    <row r="1252" spans="1:6" s="115" customFormat="1" ht="14.25" customHeight="1" x14ac:dyDescent="0.25">
      <c r="A1252" s="108" t="s">
        <v>178</v>
      </c>
      <c r="B1252" s="122"/>
      <c r="C1252" s="122"/>
      <c r="D1252" s="122">
        <v>472.37</v>
      </c>
      <c r="E1252" s="150" t="str">
        <f t="shared" si="27"/>
        <v>-</v>
      </c>
    </row>
    <row r="1253" spans="1:6" s="115" customFormat="1" ht="14.25" customHeight="1" x14ac:dyDescent="0.25">
      <c r="A1253" s="108" t="s">
        <v>49</v>
      </c>
      <c r="B1253" s="122"/>
      <c r="C1253" s="122"/>
      <c r="D1253" s="122">
        <v>52959.51</v>
      </c>
      <c r="E1253" s="150" t="str">
        <f t="shared" si="27"/>
        <v>-</v>
      </c>
      <c r="F1253"/>
    </row>
    <row r="1254" spans="1:6" ht="14.25" customHeight="1" x14ac:dyDescent="0.25">
      <c r="A1254" s="107" t="s">
        <v>50</v>
      </c>
      <c r="B1254" s="121">
        <v>422727</v>
      </c>
      <c r="C1254" s="121">
        <v>422727</v>
      </c>
      <c r="D1254" s="121">
        <v>170722.01</v>
      </c>
      <c r="E1254" s="147">
        <f t="shared" si="27"/>
        <v>40.385877883362078</v>
      </c>
      <c r="F1254" s="117"/>
    </row>
    <row r="1255" spans="1:6" x14ac:dyDescent="0.25">
      <c r="A1255" s="108" t="s">
        <v>52</v>
      </c>
      <c r="B1255" s="122"/>
      <c r="C1255" s="122"/>
      <c r="D1255" s="122">
        <v>9741.66</v>
      </c>
      <c r="E1255" s="150" t="str">
        <f t="shared" si="27"/>
        <v>-</v>
      </c>
    </row>
    <row r="1256" spans="1:6" s="115" customFormat="1" x14ac:dyDescent="0.25">
      <c r="A1256" s="108" t="s">
        <v>53</v>
      </c>
      <c r="B1256" s="122"/>
      <c r="C1256" s="122"/>
      <c r="D1256" s="122">
        <v>22814.51</v>
      </c>
      <c r="E1256" s="150" t="str">
        <f t="shared" si="27"/>
        <v>-</v>
      </c>
    </row>
    <row r="1257" spans="1:6" s="115" customFormat="1" x14ac:dyDescent="0.25">
      <c r="A1257" s="108" t="s">
        <v>54</v>
      </c>
      <c r="B1257" s="122"/>
      <c r="C1257" s="122"/>
      <c r="D1257" s="122">
        <v>1661.06</v>
      </c>
      <c r="E1257" s="150" t="str">
        <f t="shared" si="27"/>
        <v>-</v>
      </c>
      <c r="F1257" s="156"/>
    </row>
    <row r="1258" spans="1:6" x14ac:dyDescent="0.25">
      <c r="A1258" s="108" t="s">
        <v>57</v>
      </c>
      <c r="B1258" s="122"/>
      <c r="C1258" s="122"/>
      <c r="D1258" s="122">
        <v>1970.41</v>
      </c>
      <c r="E1258" s="150" t="str">
        <f t="shared" si="27"/>
        <v>-</v>
      </c>
      <c r="F1258" s="115"/>
    </row>
    <row r="1259" spans="1:6" s="157" customFormat="1" x14ac:dyDescent="0.25">
      <c r="A1259" s="108" t="s">
        <v>58</v>
      </c>
      <c r="B1259" s="122"/>
      <c r="C1259" s="122"/>
      <c r="D1259" s="122">
        <v>91290.78</v>
      </c>
      <c r="E1259" s="150" t="str">
        <f t="shared" si="27"/>
        <v>-</v>
      </c>
      <c r="F1259"/>
    </row>
    <row r="1260" spans="1:6" s="115" customFormat="1" x14ac:dyDescent="0.25">
      <c r="A1260" s="108" t="s">
        <v>59</v>
      </c>
      <c r="B1260" s="122"/>
      <c r="C1260" s="122"/>
      <c r="D1260" s="122">
        <v>1316.51</v>
      </c>
      <c r="E1260" s="150" t="str">
        <f t="shared" si="27"/>
        <v>-</v>
      </c>
      <c r="F1260"/>
    </row>
    <row r="1261" spans="1:6" s="115" customFormat="1" x14ac:dyDescent="0.25">
      <c r="A1261" s="108" t="s">
        <v>60</v>
      </c>
      <c r="B1261" s="122"/>
      <c r="C1261" s="122"/>
      <c r="D1261" s="122">
        <v>3372.41</v>
      </c>
      <c r="E1261" s="150" t="str">
        <f t="shared" si="27"/>
        <v>-</v>
      </c>
      <c r="F1261"/>
    </row>
    <row r="1262" spans="1:6" s="115" customFormat="1" x14ac:dyDescent="0.25">
      <c r="A1262" s="108" t="s">
        <v>533</v>
      </c>
      <c r="B1262" s="122"/>
      <c r="C1262" s="122"/>
      <c r="D1262" s="122">
        <v>198.26</v>
      </c>
      <c r="E1262" s="150" t="str">
        <f t="shared" si="27"/>
        <v>-</v>
      </c>
    </row>
    <row r="1263" spans="1:6" s="115" customFormat="1" x14ac:dyDescent="0.25">
      <c r="A1263" s="108" t="s">
        <v>62</v>
      </c>
      <c r="B1263" s="122"/>
      <c r="C1263" s="122"/>
      <c r="D1263" s="122">
        <v>105.71</v>
      </c>
      <c r="E1263" s="150" t="str">
        <f t="shared" si="27"/>
        <v>-</v>
      </c>
      <c r="F1263" s="117"/>
    </row>
    <row r="1264" spans="1:6" x14ac:dyDescent="0.25">
      <c r="A1264" s="108" t="s">
        <v>64</v>
      </c>
      <c r="B1264" s="122"/>
      <c r="C1264" s="122"/>
      <c r="D1264" s="122">
        <v>1619.08</v>
      </c>
      <c r="E1264" s="150" t="str">
        <f t="shared" si="27"/>
        <v>-</v>
      </c>
      <c r="F1264" s="117"/>
    </row>
    <row r="1265" spans="1:6" x14ac:dyDescent="0.25">
      <c r="A1265" s="108" t="s">
        <v>65</v>
      </c>
      <c r="B1265" s="122"/>
      <c r="C1265" s="122"/>
      <c r="D1265" s="122">
        <v>3249.49</v>
      </c>
      <c r="E1265" s="150" t="str">
        <f t="shared" si="27"/>
        <v>-</v>
      </c>
      <c r="F1265" s="117"/>
    </row>
    <row r="1266" spans="1:6" x14ac:dyDescent="0.25">
      <c r="A1266" s="108" t="s">
        <v>66</v>
      </c>
      <c r="B1266" s="122"/>
      <c r="C1266" s="122"/>
      <c r="D1266" s="122">
        <v>1995.85</v>
      </c>
      <c r="E1266" s="150" t="str">
        <f t="shared" si="27"/>
        <v>-</v>
      </c>
      <c r="F1266" s="116"/>
    </row>
    <row r="1267" spans="1:6" s="115" customFormat="1" x14ac:dyDescent="0.25">
      <c r="A1267" s="108" t="s">
        <v>67</v>
      </c>
      <c r="B1267" s="122"/>
      <c r="C1267" s="122"/>
      <c r="D1267" s="122">
        <v>1182.9100000000001</v>
      </c>
      <c r="E1267" s="150" t="str">
        <f t="shared" si="27"/>
        <v>-</v>
      </c>
      <c r="F1267"/>
    </row>
    <row r="1268" spans="1:6" s="115" customFormat="1" x14ac:dyDescent="0.25">
      <c r="A1268" s="108" t="s">
        <v>68</v>
      </c>
      <c r="B1268" s="122"/>
      <c r="C1268" s="122"/>
      <c r="D1268" s="122">
        <v>1930.6</v>
      </c>
      <c r="E1268" s="150" t="str">
        <f t="shared" si="27"/>
        <v>-</v>
      </c>
    </row>
    <row r="1269" spans="1:6" x14ac:dyDescent="0.25">
      <c r="A1269" s="108" t="s">
        <v>70</v>
      </c>
      <c r="B1269" s="122"/>
      <c r="C1269" s="122"/>
      <c r="D1269" s="122">
        <v>11686.42</v>
      </c>
      <c r="E1269" s="150" t="str">
        <f t="shared" si="27"/>
        <v>-</v>
      </c>
      <c r="F1269" s="115"/>
    </row>
    <row r="1270" spans="1:6" s="115" customFormat="1" x14ac:dyDescent="0.25">
      <c r="A1270" s="108" t="s">
        <v>71</v>
      </c>
      <c r="B1270" s="122"/>
      <c r="C1270" s="122"/>
      <c r="D1270" s="122">
        <v>2698.4</v>
      </c>
      <c r="E1270" s="150" t="str">
        <f t="shared" si="27"/>
        <v>-</v>
      </c>
    </row>
    <row r="1271" spans="1:6" s="118" customFormat="1" x14ac:dyDescent="0.25">
      <c r="A1271" s="108" t="s">
        <v>72</v>
      </c>
      <c r="B1271" s="122"/>
      <c r="C1271" s="122"/>
      <c r="D1271" s="122">
        <v>4213.0600000000004</v>
      </c>
      <c r="E1271" s="150" t="str">
        <f t="shared" si="27"/>
        <v>-</v>
      </c>
      <c r="F1271" s="115"/>
    </row>
    <row r="1272" spans="1:6" s="115" customFormat="1" x14ac:dyDescent="0.25">
      <c r="A1272" s="108" t="s">
        <v>77</v>
      </c>
      <c r="B1272" s="122"/>
      <c r="C1272" s="122"/>
      <c r="D1272" s="122">
        <v>2159.29</v>
      </c>
      <c r="E1272" s="150" t="str">
        <f t="shared" si="27"/>
        <v>-</v>
      </c>
    </row>
    <row r="1273" spans="1:6" s="117" customFormat="1" x14ac:dyDescent="0.25">
      <c r="A1273" s="108" t="s">
        <v>78</v>
      </c>
      <c r="B1273" s="122"/>
      <c r="C1273" s="122"/>
      <c r="D1273" s="122">
        <v>877.56</v>
      </c>
      <c r="E1273" s="150" t="str">
        <f t="shared" si="27"/>
        <v>-</v>
      </c>
      <c r="F1273" s="115"/>
    </row>
    <row r="1274" spans="1:6" s="115" customFormat="1" x14ac:dyDescent="0.25">
      <c r="A1274" s="108" t="s">
        <v>79</v>
      </c>
      <c r="B1274" s="122"/>
      <c r="C1274" s="122"/>
      <c r="D1274" s="122">
        <v>45</v>
      </c>
      <c r="E1274" s="150" t="str">
        <f t="shared" si="27"/>
        <v>-</v>
      </c>
    </row>
    <row r="1275" spans="1:6" s="117" customFormat="1" x14ac:dyDescent="0.25">
      <c r="A1275" s="108" t="s">
        <v>80</v>
      </c>
      <c r="B1275" s="122"/>
      <c r="C1275" s="122"/>
      <c r="D1275" s="122">
        <v>983.3</v>
      </c>
      <c r="E1275" s="150" t="str">
        <f t="shared" si="27"/>
        <v>-</v>
      </c>
      <c r="F1275" s="115"/>
    </row>
    <row r="1276" spans="1:6" s="115" customFormat="1" x14ac:dyDescent="0.25">
      <c r="A1276" s="108" t="s">
        <v>81</v>
      </c>
      <c r="B1276" s="122"/>
      <c r="C1276" s="122"/>
      <c r="D1276" s="122">
        <v>5609.74</v>
      </c>
      <c r="E1276" s="150" t="str">
        <f t="shared" ref="E1276:E1331" si="28">IFERROR(D1276/C1276*100,"-")</f>
        <v>-</v>
      </c>
    </row>
    <row r="1277" spans="1:6" s="119" customFormat="1" x14ac:dyDescent="0.25">
      <c r="A1277" s="107" t="s">
        <v>82</v>
      </c>
      <c r="B1277" s="121">
        <v>2200</v>
      </c>
      <c r="C1277" s="121">
        <v>2200</v>
      </c>
      <c r="D1277" s="121">
        <v>886.18</v>
      </c>
      <c r="E1277" s="147">
        <f t="shared" si="28"/>
        <v>40.280909090909091</v>
      </c>
      <c r="F1277" s="115"/>
    </row>
    <row r="1278" spans="1:6" s="115" customFormat="1" x14ac:dyDescent="0.25">
      <c r="A1278" s="108" t="s">
        <v>85</v>
      </c>
      <c r="B1278" s="122"/>
      <c r="C1278" s="122"/>
      <c r="D1278" s="122">
        <v>674.96</v>
      </c>
      <c r="E1278" s="150" t="str">
        <f t="shared" si="28"/>
        <v>-</v>
      </c>
    </row>
    <row r="1279" spans="1:6" s="115" customFormat="1" x14ac:dyDescent="0.25">
      <c r="A1279" s="108" t="s">
        <v>87</v>
      </c>
      <c r="B1279" s="122"/>
      <c r="C1279" s="122"/>
      <c r="D1279" s="122">
        <v>1.48</v>
      </c>
      <c r="E1279" s="150" t="str">
        <f t="shared" si="28"/>
        <v>-</v>
      </c>
    </row>
    <row r="1280" spans="1:6" x14ac:dyDescent="0.25">
      <c r="A1280" s="108" t="s">
        <v>88</v>
      </c>
      <c r="B1280" s="122"/>
      <c r="C1280" s="122"/>
      <c r="D1280" s="122">
        <v>209.74</v>
      </c>
      <c r="E1280" s="150" t="str">
        <f t="shared" si="28"/>
        <v>-</v>
      </c>
      <c r="F1280" s="115"/>
    </row>
    <row r="1281" spans="1:6" x14ac:dyDescent="0.25">
      <c r="A1281" s="107" t="s">
        <v>104</v>
      </c>
      <c r="B1281" s="121">
        <v>300</v>
      </c>
      <c r="C1281" s="121">
        <v>300</v>
      </c>
      <c r="D1281" s="121">
        <v>0</v>
      </c>
      <c r="E1281" s="147">
        <f t="shared" si="28"/>
        <v>0</v>
      </c>
      <c r="F1281" s="156"/>
    </row>
    <row r="1282" spans="1:6" s="118" customFormat="1" x14ac:dyDescent="0.25">
      <c r="A1282" s="107" t="s">
        <v>115</v>
      </c>
      <c r="B1282" s="121">
        <v>4800</v>
      </c>
      <c r="C1282" s="121">
        <v>4800</v>
      </c>
      <c r="D1282" s="121">
        <v>1386.74</v>
      </c>
      <c r="E1282" s="147">
        <f t="shared" si="28"/>
        <v>28.890416666666667</v>
      </c>
      <c r="F1282" s="115"/>
    </row>
    <row r="1283" spans="1:6" s="115" customFormat="1" x14ac:dyDescent="0.25">
      <c r="A1283" s="108" t="s">
        <v>119</v>
      </c>
      <c r="B1283" s="122"/>
      <c r="C1283" s="122"/>
      <c r="D1283" s="122">
        <v>1100.1400000000001</v>
      </c>
      <c r="E1283" s="150" t="str">
        <f t="shared" si="28"/>
        <v>-</v>
      </c>
    </row>
    <row r="1284" spans="1:6" s="115" customFormat="1" x14ac:dyDescent="0.25">
      <c r="A1284" s="108" t="s">
        <v>125</v>
      </c>
      <c r="B1284" s="122"/>
      <c r="C1284" s="122"/>
      <c r="D1284" s="122">
        <v>229.99</v>
      </c>
      <c r="E1284" s="150" t="str">
        <f t="shared" si="28"/>
        <v>-</v>
      </c>
    </row>
    <row r="1285" spans="1:6" s="115" customFormat="1" x14ac:dyDescent="0.25">
      <c r="A1285" s="108" t="s">
        <v>127</v>
      </c>
      <c r="B1285" s="122"/>
      <c r="C1285" s="122"/>
      <c r="D1285" s="122">
        <v>56.61</v>
      </c>
      <c r="E1285" s="150" t="str">
        <f t="shared" si="28"/>
        <v>-</v>
      </c>
    </row>
    <row r="1286" spans="1:6" x14ac:dyDescent="0.25">
      <c r="A1286" s="110" t="s">
        <v>193</v>
      </c>
      <c r="B1286" s="126">
        <v>175124</v>
      </c>
      <c r="C1286" s="126">
        <v>175124</v>
      </c>
      <c r="D1286" s="126">
        <v>24313.9</v>
      </c>
      <c r="E1286" s="148">
        <f t="shared" si="28"/>
        <v>13.883819465064756</v>
      </c>
      <c r="F1286" s="115"/>
    </row>
    <row r="1287" spans="1:6" s="115" customFormat="1" x14ac:dyDescent="0.25">
      <c r="A1287" s="107" t="s">
        <v>43</v>
      </c>
      <c r="B1287" s="121">
        <v>46600</v>
      </c>
      <c r="C1287" s="121">
        <v>46600</v>
      </c>
      <c r="D1287" s="121">
        <v>0</v>
      </c>
      <c r="E1287" s="147">
        <f t="shared" si="28"/>
        <v>0</v>
      </c>
      <c r="F1287" s="156"/>
    </row>
    <row r="1288" spans="1:6" s="117" customFormat="1" x14ac:dyDescent="0.25">
      <c r="A1288" s="107" t="s">
        <v>50</v>
      </c>
      <c r="B1288" s="121">
        <v>118782</v>
      </c>
      <c r="C1288" s="121">
        <v>118782</v>
      </c>
      <c r="D1288" s="121">
        <v>24313.9</v>
      </c>
      <c r="E1288" s="147">
        <f t="shared" si="28"/>
        <v>20.469347207489353</v>
      </c>
      <c r="F1288" s="115"/>
    </row>
    <row r="1289" spans="1:6" s="115" customFormat="1" x14ac:dyDescent="0.25">
      <c r="A1289" s="108" t="s">
        <v>52</v>
      </c>
      <c r="B1289" s="122"/>
      <c r="C1289" s="122"/>
      <c r="D1289" s="122">
        <v>3160</v>
      </c>
      <c r="E1289" s="150" t="str">
        <f t="shared" si="28"/>
        <v>-</v>
      </c>
    </row>
    <row r="1290" spans="1:6" s="115" customFormat="1" x14ac:dyDescent="0.25">
      <c r="A1290" s="108" t="s">
        <v>54</v>
      </c>
      <c r="B1290" s="122"/>
      <c r="C1290" s="122"/>
      <c r="D1290" s="122">
        <v>120</v>
      </c>
      <c r="E1290" s="150" t="str">
        <f t="shared" si="28"/>
        <v>-</v>
      </c>
    </row>
    <row r="1291" spans="1:6" s="156" customFormat="1" x14ac:dyDescent="0.25">
      <c r="A1291" s="108" t="s">
        <v>57</v>
      </c>
      <c r="B1291" s="122"/>
      <c r="C1291" s="122"/>
      <c r="D1291" s="122">
        <v>356.36</v>
      </c>
      <c r="E1291" s="150" t="str">
        <f t="shared" si="28"/>
        <v>-</v>
      </c>
      <c r="F1291" s="115"/>
    </row>
    <row r="1292" spans="1:6" s="117" customFormat="1" x14ac:dyDescent="0.25">
      <c r="A1292" s="108" t="s">
        <v>58</v>
      </c>
      <c r="B1292" s="122"/>
      <c r="C1292" s="122"/>
      <c r="D1292" s="122">
        <v>642.82000000000005</v>
      </c>
      <c r="E1292" s="150" t="str">
        <f t="shared" si="28"/>
        <v>-</v>
      </c>
      <c r="F1292" s="157"/>
    </row>
    <row r="1293" spans="1:6" s="156" customFormat="1" x14ac:dyDescent="0.25">
      <c r="A1293" s="108" t="s">
        <v>64</v>
      </c>
      <c r="B1293" s="122"/>
      <c r="C1293" s="122"/>
      <c r="D1293" s="122">
        <v>9735</v>
      </c>
      <c r="E1293" s="150" t="str">
        <f t="shared" si="28"/>
        <v>-</v>
      </c>
    </row>
    <row r="1294" spans="1:6" s="115" customFormat="1" x14ac:dyDescent="0.25">
      <c r="A1294" s="108" t="s">
        <v>72</v>
      </c>
      <c r="B1294" s="122"/>
      <c r="C1294" s="122"/>
      <c r="D1294" s="122">
        <v>55</v>
      </c>
      <c r="E1294" s="150" t="str">
        <f t="shared" si="28"/>
        <v>-</v>
      </c>
    </row>
    <row r="1295" spans="1:6" s="118" customFormat="1" x14ac:dyDescent="0.25">
      <c r="A1295" s="108" t="s">
        <v>78</v>
      </c>
      <c r="B1295" s="122"/>
      <c r="C1295" s="122"/>
      <c r="D1295" s="122">
        <v>898.18</v>
      </c>
      <c r="E1295" s="150" t="str">
        <f t="shared" si="28"/>
        <v>-</v>
      </c>
      <c r="F1295" s="116"/>
    </row>
    <row r="1296" spans="1:6" x14ac:dyDescent="0.25">
      <c r="A1296" s="108" t="s">
        <v>80</v>
      </c>
      <c r="B1296" s="122"/>
      <c r="C1296" s="122"/>
      <c r="D1296" s="122">
        <v>123.64</v>
      </c>
      <c r="E1296" s="150" t="str">
        <f t="shared" si="28"/>
        <v>-</v>
      </c>
    </row>
    <row r="1297" spans="1:6" s="117" customFormat="1" x14ac:dyDescent="0.25">
      <c r="A1297" s="108" t="s">
        <v>81</v>
      </c>
      <c r="B1297" s="122"/>
      <c r="C1297" s="122"/>
      <c r="D1297" s="122">
        <v>9222.9</v>
      </c>
      <c r="E1297" s="150" t="str">
        <f t="shared" si="28"/>
        <v>-</v>
      </c>
      <c r="F1297" s="115"/>
    </row>
    <row r="1298" spans="1:6" s="115" customFormat="1" x14ac:dyDescent="0.25">
      <c r="A1298" s="107" t="s">
        <v>115</v>
      </c>
      <c r="B1298" s="121">
        <v>9742</v>
      </c>
      <c r="C1298" s="121">
        <v>9742</v>
      </c>
      <c r="D1298" s="121">
        <v>0</v>
      </c>
      <c r="E1298" s="147">
        <f t="shared" si="28"/>
        <v>0</v>
      </c>
    </row>
    <row r="1299" spans="1:6" x14ac:dyDescent="0.25">
      <c r="A1299" s="110" t="s">
        <v>195</v>
      </c>
      <c r="B1299" s="126">
        <v>423104</v>
      </c>
      <c r="C1299" s="126">
        <v>423104</v>
      </c>
      <c r="D1299" s="126">
        <v>190905.71</v>
      </c>
      <c r="E1299" s="148">
        <f t="shared" si="28"/>
        <v>45.120280120254122</v>
      </c>
      <c r="F1299" s="115"/>
    </row>
    <row r="1300" spans="1:6" s="116" customFormat="1" x14ac:dyDescent="0.25">
      <c r="A1300" s="107" t="s">
        <v>43</v>
      </c>
      <c r="B1300" s="121">
        <v>145760</v>
      </c>
      <c r="C1300" s="121">
        <v>145760</v>
      </c>
      <c r="D1300" s="121">
        <v>104590.33</v>
      </c>
      <c r="E1300" s="147">
        <f t="shared" si="28"/>
        <v>71.755166026344668</v>
      </c>
      <c r="F1300" s="117"/>
    </row>
    <row r="1301" spans="1:6" s="156" customFormat="1" x14ac:dyDescent="0.25">
      <c r="A1301" s="143" t="s">
        <v>45</v>
      </c>
      <c r="B1301" s="140"/>
      <c r="C1301" s="140"/>
      <c r="D1301" s="122">
        <v>99495.64</v>
      </c>
      <c r="E1301" s="150" t="str">
        <f t="shared" ref="E1301" si="29">IFERROR(D1301/C1301*100,"-")</f>
        <v>-</v>
      </c>
    </row>
    <row r="1302" spans="1:6" s="156" customFormat="1" x14ac:dyDescent="0.25">
      <c r="A1302" s="108" t="s">
        <v>47</v>
      </c>
      <c r="B1302" s="122"/>
      <c r="C1302" s="122"/>
      <c r="D1302" s="122">
        <v>5094.6899999999996</v>
      </c>
      <c r="E1302" s="150" t="str">
        <f t="shared" si="28"/>
        <v>-</v>
      </c>
      <c r="F1302" s="115"/>
    </row>
    <row r="1303" spans="1:6" s="118" customFormat="1" x14ac:dyDescent="0.25">
      <c r="A1303" s="107" t="s">
        <v>50</v>
      </c>
      <c r="B1303" s="121">
        <v>91298</v>
      </c>
      <c r="C1303" s="121">
        <v>91298</v>
      </c>
      <c r="D1303" s="121">
        <v>61721.440000000002</v>
      </c>
      <c r="E1303" s="147">
        <f t="shared" si="28"/>
        <v>67.604372494468663</v>
      </c>
      <c r="F1303" s="115"/>
    </row>
    <row r="1304" spans="1:6" s="118" customFormat="1" x14ac:dyDescent="0.25">
      <c r="A1304" s="108" t="s">
        <v>52</v>
      </c>
      <c r="B1304" s="122"/>
      <c r="C1304" s="122"/>
      <c r="D1304" s="122">
        <v>1199.5999999999999</v>
      </c>
      <c r="E1304" s="150" t="str">
        <f t="shared" si="28"/>
        <v>-</v>
      </c>
      <c r="F1304" s="116"/>
    </row>
    <row r="1305" spans="1:6" s="116" customFormat="1" x14ac:dyDescent="0.25">
      <c r="A1305" s="108" t="s">
        <v>54</v>
      </c>
      <c r="B1305" s="122"/>
      <c r="C1305" s="122"/>
      <c r="D1305" s="122">
        <v>530.9</v>
      </c>
      <c r="E1305" s="150" t="str">
        <f t="shared" si="28"/>
        <v>-</v>
      </c>
      <c r="F1305" s="115"/>
    </row>
    <row r="1306" spans="1:6" x14ac:dyDescent="0.25">
      <c r="A1306" s="108" t="s">
        <v>57</v>
      </c>
      <c r="B1306" s="122"/>
      <c r="C1306" s="122"/>
      <c r="D1306" s="122">
        <v>24374.959999999999</v>
      </c>
      <c r="E1306" s="150" t="str">
        <f t="shared" si="28"/>
        <v>-</v>
      </c>
    </row>
    <row r="1307" spans="1:6" s="115" customFormat="1" x14ac:dyDescent="0.25">
      <c r="A1307" s="108" t="s">
        <v>58</v>
      </c>
      <c r="B1307" s="122"/>
      <c r="C1307" s="122"/>
      <c r="D1307" s="122">
        <v>3887.99</v>
      </c>
      <c r="E1307" s="150" t="str">
        <f t="shared" si="28"/>
        <v>-</v>
      </c>
      <c r="F1307"/>
    </row>
    <row r="1308" spans="1:6" x14ac:dyDescent="0.25">
      <c r="A1308" s="108" t="s">
        <v>59</v>
      </c>
      <c r="B1308" s="122"/>
      <c r="C1308" s="122"/>
      <c r="D1308" s="122">
        <v>1700.43</v>
      </c>
      <c r="E1308" s="150" t="str">
        <f t="shared" si="28"/>
        <v>-</v>
      </c>
    </row>
    <row r="1309" spans="1:6" s="156" customFormat="1" x14ac:dyDescent="0.25">
      <c r="A1309" s="108" t="s">
        <v>60</v>
      </c>
      <c r="B1309" s="122"/>
      <c r="C1309" s="122"/>
      <c r="D1309" s="122">
        <v>469.3</v>
      </c>
      <c r="E1309" s="150" t="str">
        <f t="shared" si="28"/>
        <v>-</v>
      </c>
      <c r="F1309" s="115"/>
    </row>
    <row r="1310" spans="1:6" s="115" customFormat="1" x14ac:dyDescent="0.25">
      <c r="A1310" s="108" t="s">
        <v>533</v>
      </c>
      <c r="B1310" s="122"/>
      <c r="C1310" s="122"/>
      <c r="D1310" s="122">
        <v>122.88</v>
      </c>
      <c r="E1310" s="150" t="str">
        <f t="shared" si="28"/>
        <v>-</v>
      </c>
      <c r="F1310"/>
    </row>
    <row r="1311" spans="1:6" s="115" customFormat="1" x14ac:dyDescent="0.25">
      <c r="A1311" s="108" t="s">
        <v>64</v>
      </c>
      <c r="B1311" s="122"/>
      <c r="C1311" s="122"/>
      <c r="D1311" s="122">
        <v>3294.67</v>
      </c>
      <c r="E1311" s="150" t="str">
        <f t="shared" si="28"/>
        <v>-</v>
      </c>
    </row>
    <row r="1312" spans="1:6" x14ac:dyDescent="0.25">
      <c r="A1312" s="108" t="s">
        <v>68</v>
      </c>
      <c r="B1312" s="122"/>
      <c r="C1312" s="122"/>
      <c r="D1312" s="122">
        <v>14.94</v>
      </c>
      <c r="E1312" s="150" t="str">
        <f t="shared" si="28"/>
        <v>-</v>
      </c>
      <c r="F1312" s="115"/>
    </row>
    <row r="1313" spans="1:6" s="115" customFormat="1" x14ac:dyDescent="0.25">
      <c r="A1313" s="108" t="s">
        <v>70</v>
      </c>
      <c r="B1313" s="122"/>
      <c r="C1313" s="122"/>
      <c r="D1313" s="122">
        <v>25214.58</v>
      </c>
      <c r="E1313" s="150" t="str">
        <f t="shared" si="28"/>
        <v>-</v>
      </c>
    </row>
    <row r="1314" spans="1:6" s="115" customFormat="1" x14ac:dyDescent="0.25">
      <c r="A1314" s="108" t="s">
        <v>72</v>
      </c>
      <c r="B1314" s="122"/>
      <c r="C1314" s="122"/>
      <c r="D1314" s="122">
        <v>308.45</v>
      </c>
      <c r="E1314" s="150" t="str">
        <f t="shared" si="28"/>
        <v>-</v>
      </c>
      <c r="F1314"/>
    </row>
    <row r="1315" spans="1:6" s="115" customFormat="1" x14ac:dyDescent="0.25">
      <c r="A1315" s="108" t="s">
        <v>78</v>
      </c>
      <c r="B1315" s="122"/>
      <c r="C1315" s="122"/>
      <c r="D1315" s="122">
        <v>500.24</v>
      </c>
      <c r="E1315" s="150" t="str">
        <f t="shared" si="28"/>
        <v>-</v>
      </c>
    </row>
    <row r="1316" spans="1:6" s="116" customFormat="1" x14ac:dyDescent="0.25">
      <c r="A1316" s="108" t="s">
        <v>81</v>
      </c>
      <c r="B1316" s="122"/>
      <c r="C1316" s="122"/>
      <c r="D1316" s="122">
        <v>102.5</v>
      </c>
      <c r="E1316" s="150" t="str">
        <f t="shared" si="28"/>
        <v>-</v>
      </c>
      <c r="F1316" s="115"/>
    </row>
    <row r="1317" spans="1:6" s="115" customFormat="1" x14ac:dyDescent="0.25">
      <c r="A1317" s="107" t="s">
        <v>82</v>
      </c>
      <c r="B1317" s="121">
        <v>500</v>
      </c>
      <c r="C1317" s="121">
        <v>500</v>
      </c>
      <c r="D1317" s="121">
        <v>0</v>
      </c>
      <c r="E1317" s="147">
        <f t="shared" si="28"/>
        <v>0</v>
      </c>
      <c r="F1317"/>
    </row>
    <row r="1318" spans="1:6" s="157" customFormat="1" x14ac:dyDescent="0.25">
      <c r="A1318" s="107" t="s">
        <v>100</v>
      </c>
      <c r="B1318" s="121">
        <v>3000</v>
      </c>
      <c r="C1318" s="121">
        <v>3000</v>
      </c>
      <c r="D1318" s="121">
        <v>7933.57</v>
      </c>
      <c r="E1318" s="147">
        <f t="shared" si="28"/>
        <v>264.45233333333334</v>
      </c>
      <c r="F1318" s="118"/>
    </row>
    <row r="1319" spans="1:6" x14ac:dyDescent="0.25">
      <c r="A1319" s="108" t="s">
        <v>102</v>
      </c>
      <c r="B1319" s="122"/>
      <c r="C1319" s="122"/>
      <c r="D1319" s="122">
        <v>489.99</v>
      </c>
      <c r="E1319" s="150" t="str">
        <f t="shared" si="28"/>
        <v>-</v>
      </c>
      <c r="F1319" s="118"/>
    </row>
    <row r="1320" spans="1:6" s="156" customFormat="1" x14ac:dyDescent="0.25">
      <c r="A1320" s="108" t="s">
        <v>103</v>
      </c>
      <c r="B1320" s="122"/>
      <c r="C1320" s="122"/>
      <c r="D1320" s="122">
        <v>7443.58</v>
      </c>
      <c r="E1320" s="150" t="str">
        <f t="shared" si="28"/>
        <v>-</v>
      </c>
      <c r="F1320" s="116"/>
    </row>
    <row r="1321" spans="1:6" x14ac:dyDescent="0.25">
      <c r="A1321" s="107" t="s">
        <v>115</v>
      </c>
      <c r="B1321" s="121">
        <v>176546</v>
      </c>
      <c r="C1321" s="121">
        <v>176546</v>
      </c>
      <c r="D1321" s="121">
        <v>16660.37</v>
      </c>
      <c r="E1321" s="147">
        <f t="shared" si="28"/>
        <v>9.4368436554778921</v>
      </c>
      <c r="F1321" s="116"/>
    </row>
    <row r="1322" spans="1:6" s="115" customFormat="1" x14ac:dyDescent="0.25">
      <c r="A1322" s="108" t="s">
        <v>119</v>
      </c>
      <c r="B1322" s="122"/>
      <c r="C1322" s="122"/>
      <c r="D1322" s="122">
        <v>1220.1300000000001</v>
      </c>
      <c r="E1322" s="150" t="str">
        <f t="shared" si="28"/>
        <v>-</v>
      </c>
    </row>
    <row r="1323" spans="1:6" s="115" customFormat="1" x14ac:dyDescent="0.25">
      <c r="A1323" s="108" t="s">
        <v>123</v>
      </c>
      <c r="B1323" s="122"/>
      <c r="C1323" s="122"/>
      <c r="D1323" s="122">
        <v>15383.91</v>
      </c>
      <c r="E1323" s="150" t="str">
        <f t="shared" si="28"/>
        <v>-</v>
      </c>
    </row>
    <row r="1324" spans="1:6" s="156" customFormat="1" x14ac:dyDescent="0.25">
      <c r="A1324" s="108" t="s">
        <v>127</v>
      </c>
      <c r="B1324" s="122"/>
      <c r="C1324" s="122"/>
      <c r="D1324" s="122">
        <v>56.33</v>
      </c>
      <c r="E1324" s="150" t="str">
        <f t="shared" si="28"/>
        <v>-</v>
      </c>
      <c r="F1324" s="115"/>
    </row>
    <row r="1325" spans="1:6" x14ac:dyDescent="0.25">
      <c r="A1325" s="107" t="s">
        <v>130</v>
      </c>
      <c r="B1325" s="121">
        <v>6000</v>
      </c>
      <c r="C1325" s="121">
        <v>6000</v>
      </c>
      <c r="D1325" s="121">
        <v>0</v>
      </c>
      <c r="E1325" s="147">
        <f t="shared" si="28"/>
        <v>0</v>
      </c>
    </row>
    <row r="1326" spans="1:6" s="115" customFormat="1" x14ac:dyDescent="0.25">
      <c r="A1326" s="110" t="s">
        <v>247</v>
      </c>
      <c r="B1326" s="126">
        <v>24578</v>
      </c>
      <c r="C1326" s="126">
        <v>24578</v>
      </c>
      <c r="D1326" s="126">
        <v>2576.79</v>
      </c>
      <c r="E1326" s="148">
        <f t="shared" si="28"/>
        <v>10.484132150703882</v>
      </c>
      <c r="F1326"/>
    </row>
    <row r="1327" spans="1:6" x14ac:dyDescent="0.25">
      <c r="A1327" s="107" t="s">
        <v>50</v>
      </c>
      <c r="B1327" s="121">
        <v>16678</v>
      </c>
      <c r="C1327" s="121">
        <v>16678</v>
      </c>
      <c r="D1327" s="121">
        <v>2497.7399999999998</v>
      </c>
      <c r="E1327" s="147">
        <f t="shared" si="28"/>
        <v>14.976256145820841</v>
      </c>
    </row>
    <row r="1328" spans="1:6" s="156" customFormat="1" x14ac:dyDescent="0.25">
      <c r="A1328" s="108" t="s">
        <v>58</v>
      </c>
      <c r="B1328" s="122"/>
      <c r="C1328" s="122"/>
      <c r="D1328" s="122">
        <v>339.41</v>
      </c>
      <c r="E1328" s="150" t="str">
        <f t="shared" si="28"/>
        <v>-</v>
      </c>
    </row>
    <row r="1329" spans="1:6" x14ac:dyDescent="0.25">
      <c r="A1329" s="108" t="s">
        <v>70</v>
      </c>
      <c r="B1329" s="122"/>
      <c r="C1329" s="122"/>
      <c r="D1329" s="122">
        <v>1549.74</v>
      </c>
      <c r="E1329" s="150" t="str">
        <f t="shared" si="28"/>
        <v>-</v>
      </c>
    </row>
    <row r="1330" spans="1:6" s="115" customFormat="1" x14ac:dyDescent="0.25">
      <c r="A1330" s="108" t="s">
        <v>72</v>
      </c>
      <c r="B1330" s="122"/>
      <c r="C1330" s="122"/>
      <c r="D1330" s="122">
        <v>160.59</v>
      </c>
      <c r="E1330" s="150" t="str">
        <f t="shared" si="28"/>
        <v>-</v>
      </c>
      <c r="F1330" s="156"/>
    </row>
    <row r="1331" spans="1:6" x14ac:dyDescent="0.25">
      <c r="A1331" s="108" t="s">
        <v>80</v>
      </c>
      <c r="B1331" s="122"/>
      <c r="C1331" s="122"/>
      <c r="D1331" s="122">
        <v>448</v>
      </c>
      <c r="E1331" s="150" t="str">
        <f t="shared" si="28"/>
        <v>-</v>
      </c>
      <c r="F1331" s="115"/>
    </row>
    <row r="1332" spans="1:6" s="118" customFormat="1" x14ac:dyDescent="0.25">
      <c r="A1332" s="107" t="s">
        <v>115</v>
      </c>
      <c r="B1332" s="121">
        <v>7900</v>
      </c>
      <c r="C1332" s="121">
        <v>7900</v>
      </c>
      <c r="D1332" s="121">
        <v>79.05</v>
      </c>
      <c r="E1332" s="147">
        <f t="shared" ref="E1332:E1382" si="30">IFERROR(D1332/C1332*100,"-")</f>
        <v>1.0006329113924051</v>
      </c>
      <c r="F1332" s="115"/>
    </row>
    <row r="1333" spans="1:6" s="118" customFormat="1" x14ac:dyDescent="0.25">
      <c r="A1333" s="108" t="s">
        <v>127</v>
      </c>
      <c r="B1333" s="122"/>
      <c r="C1333" s="122"/>
      <c r="D1333" s="122">
        <v>79.05</v>
      </c>
      <c r="E1333" s="150" t="str">
        <f t="shared" si="30"/>
        <v>-</v>
      </c>
      <c r="F1333"/>
    </row>
    <row r="1334" spans="1:6" s="117" customFormat="1" x14ac:dyDescent="0.25">
      <c r="A1334" s="110" t="s">
        <v>191</v>
      </c>
      <c r="B1334" s="126">
        <v>78500</v>
      </c>
      <c r="C1334" s="126">
        <v>78500</v>
      </c>
      <c r="D1334" s="126">
        <v>15286.25</v>
      </c>
      <c r="E1334" s="148">
        <f t="shared" si="30"/>
        <v>19.472929936305732</v>
      </c>
      <c r="F1334" s="115"/>
    </row>
    <row r="1335" spans="1:6" s="115" customFormat="1" x14ac:dyDescent="0.25">
      <c r="A1335" s="107" t="s">
        <v>50</v>
      </c>
      <c r="B1335" s="121">
        <v>13000</v>
      </c>
      <c r="C1335" s="121">
        <v>13000</v>
      </c>
      <c r="D1335" s="121">
        <v>0</v>
      </c>
      <c r="E1335" s="147">
        <f t="shared" ref="E1335" si="31">IFERROR(D1335/C1335*100,"-")</f>
        <v>0</v>
      </c>
    </row>
    <row r="1336" spans="1:6" s="156" customFormat="1" x14ac:dyDescent="0.25">
      <c r="A1336" s="107" t="s">
        <v>115</v>
      </c>
      <c r="B1336" s="121">
        <v>65500</v>
      </c>
      <c r="C1336" s="121">
        <v>65500</v>
      </c>
      <c r="D1336" s="121">
        <v>15286.25</v>
      </c>
      <c r="E1336" s="147">
        <f t="shared" si="30"/>
        <v>23.337786259541986</v>
      </c>
      <c r="F1336"/>
    </row>
    <row r="1337" spans="1:6" x14ac:dyDescent="0.25">
      <c r="A1337" s="108" t="s">
        <v>119</v>
      </c>
      <c r="B1337" s="122"/>
      <c r="C1337" s="122"/>
      <c r="D1337" s="122">
        <v>15286.25</v>
      </c>
      <c r="E1337" s="150" t="str">
        <f t="shared" si="30"/>
        <v>-</v>
      </c>
      <c r="F1337" s="115"/>
    </row>
    <row r="1338" spans="1:6" s="115" customFormat="1" x14ac:dyDescent="0.25">
      <c r="A1338" s="106" t="s">
        <v>420</v>
      </c>
      <c r="B1338" s="123">
        <v>15200</v>
      </c>
      <c r="C1338" s="123">
        <v>15200</v>
      </c>
      <c r="D1338" s="123">
        <v>9165.7199999999993</v>
      </c>
      <c r="E1338" s="149">
        <f t="shared" si="30"/>
        <v>60.300789473684205</v>
      </c>
      <c r="F1338"/>
    </row>
    <row r="1339" spans="1:6" s="156" customFormat="1" x14ac:dyDescent="0.25">
      <c r="A1339" s="110" t="s">
        <v>190</v>
      </c>
      <c r="B1339" s="126">
        <v>15200</v>
      </c>
      <c r="C1339" s="126">
        <v>15200</v>
      </c>
      <c r="D1339" s="126">
        <v>8326.2199999999993</v>
      </c>
      <c r="E1339" s="148">
        <f t="shared" si="30"/>
        <v>54.777763157894732</v>
      </c>
      <c r="F1339"/>
    </row>
    <row r="1340" spans="1:6" x14ac:dyDescent="0.25">
      <c r="A1340" s="107" t="s">
        <v>100</v>
      </c>
      <c r="B1340" s="121">
        <v>15200</v>
      </c>
      <c r="C1340" s="121">
        <v>15200</v>
      </c>
      <c r="D1340" s="121">
        <v>8326.2199999999993</v>
      </c>
      <c r="E1340" s="147">
        <f t="shared" si="30"/>
        <v>54.777763157894732</v>
      </c>
      <c r="F1340" s="115"/>
    </row>
    <row r="1341" spans="1:6" s="115" customFormat="1" x14ac:dyDescent="0.25">
      <c r="A1341" s="108" t="s">
        <v>102</v>
      </c>
      <c r="B1341" s="122"/>
      <c r="C1341" s="122"/>
      <c r="D1341" s="122">
        <v>4249.3999999999996</v>
      </c>
      <c r="E1341" s="150" t="str">
        <f t="shared" si="30"/>
        <v>-</v>
      </c>
      <c r="F1341"/>
    </row>
    <row r="1342" spans="1:6" s="115" customFormat="1" x14ac:dyDescent="0.25">
      <c r="A1342" s="108" t="s">
        <v>103</v>
      </c>
      <c r="B1342" s="122"/>
      <c r="C1342" s="122"/>
      <c r="D1342" s="122">
        <v>4076.82</v>
      </c>
      <c r="E1342" s="150" t="str">
        <f t="shared" si="30"/>
        <v>-</v>
      </c>
      <c r="F1342"/>
    </row>
    <row r="1343" spans="1:6" x14ac:dyDescent="0.25">
      <c r="A1343" s="110" t="s">
        <v>197</v>
      </c>
      <c r="B1343" s="126">
        <v>0</v>
      </c>
      <c r="C1343" s="126">
        <v>0</v>
      </c>
      <c r="D1343" s="126">
        <v>839.5</v>
      </c>
      <c r="E1343" s="148" t="str">
        <f t="shared" si="30"/>
        <v>-</v>
      </c>
      <c r="F1343" s="115"/>
    </row>
    <row r="1344" spans="1:6" s="117" customFormat="1" x14ac:dyDescent="0.25">
      <c r="A1344" s="107" t="s">
        <v>100</v>
      </c>
      <c r="B1344" s="121">
        <v>0</v>
      </c>
      <c r="C1344" s="121">
        <v>0</v>
      </c>
      <c r="D1344" s="121">
        <v>839.5</v>
      </c>
      <c r="E1344" s="147" t="str">
        <f t="shared" si="30"/>
        <v>-</v>
      </c>
      <c r="F1344"/>
    </row>
    <row r="1345" spans="1:6" x14ac:dyDescent="0.25">
      <c r="A1345" s="108" t="s">
        <v>102</v>
      </c>
      <c r="B1345" s="122"/>
      <c r="C1345" s="122"/>
      <c r="D1345" s="122">
        <v>839.5</v>
      </c>
      <c r="E1345" s="150" t="str">
        <f t="shared" si="30"/>
        <v>-</v>
      </c>
    </row>
    <row r="1346" spans="1:6" s="115" customFormat="1" x14ac:dyDescent="0.25">
      <c r="A1346" s="106" t="s">
        <v>431</v>
      </c>
      <c r="B1346" s="123">
        <v>5442</v>
      </c>
      <c r="C1346" s="123">
        <v>5442</v>
      </c>
      <c r="D1346" s="123">
        <v>5442</v>
      </c>
      <c r="E1346" s="149">
        <f t="shared" si="30"/>
        <v>100</v>
      </c>
      <c r="F1346"/>
    </row>
    <row r="1347" spans="1:6" x14ac:dyDescent="0.25">
      <c r="A1347" s="110" t="s">
        <v>190</v>
      </c>
      <c r="B1347" s="126">
        <v>5442</v>
      </c>
      <c r="C1347" s="126">
        <v>5442</v>
      </c>
      <c r="D1347" s="126">
        <v>5442</v>
      </c>
      <c r="E1347" s="148">
        <f t="shared" si="30"/>
        <v>100</v>
      </c>
      <c r="F1347" s="115"/>
    </row>
    <row r="1348" spans="1:6" s="115" customFormat="1" x14ac:dyDescent="0.25">
      <c r="A1348" s="107" t="s">
        <v>50</v>
      </c>
      <c r="B1348" s="121">
        <v>5442</v>
      </c>
      <c r="C1348" s="121">
        <v>5442</v>
      </c>
      <c r="D1348" s="121">
        <v>5442</v>
      </c>
      <c r="E1348" s="147">
        <f t="shared" si="30"/>
        <v>100</v>
      </c>
      <c r="F1348"/>
    </row>
    <row r="1349" spans="1:6" s="115" customFormat="1" x14ac:dyDescent="0.25">
      <c r="A1349" s="108" t="s">
        <v>66</v>
      </c>
      <c r="B1349" s="122"/>
      <c r="C1349" s="122"/>
      <c r="D1349" s="122">
        <v>555</v>
      </c>
      <c r="E1349" s="150" t="str">
        <f t="shared" si="30"/>
        <v>-</v>
      </c>
      <c r="F1349"/>
    </row>
    <row r="1350" spans="1:6" x14ac:dyDescent="0.25">
      <c r="A1350" s="108" t="s">
        <v>68</v>
      </c>
      <c r="B1350" s="122"/>
      <c r="C1350" s="122"/>
      <c r="D1350" s="122">
        <v>3000</v>
      </c>
      <c r="E1350" s="150" t="str">
        <f t="shared" si="30"/>
        <v>-</v>
      </c>
      <c r="F1350" s="115"/>
    </row>
    <row r="1351" spans="1:6" x14ac:dyDescent="0.25">
      <c r="A1351" s="108" t="s">
        <v>70</v>
      </c>
      <c r="B1351" s="122"/>
      <c r="C1351" s="122"/>
      <c r="D1351" s="122">
        <v>808.75</v>
      </c>
      <c r="E1351" s="150" t="str">
        <f t="shared" si="30"/>
        <v>-</v>
      </c>
      <c r="F1351" s="115"/>
    </row>
    <row r="1352" spans="1:6" x14ac:dyDescent="0.25">
      <c r="A1352" s="108" t="s">
        <v>72</v>
      </c>
      <c r="B1352" s="122"/>
      <c r="C1352" s="122"/>
      <c r="D1352" s="122">
        <v>1078.25</v>
      </c>
      <c r="E1352" s="150" t="str">
        <f t="shared" si="30"/>
        <v>-</v>
      </c>
    </row>
    <row r="1353" spans="1:6" s="115" customFormat="1" x14ac:dyDescent="0.25">
      <c r="A1353" s="106" t="s">
        <v>422</v>
      </c>
      <c r="B1353" s="123">
        <v>33400</v>
      </c>
      <c r="C1353" s="123">
        <v>33400</v>
      </c>
      <c r="D1353" s="123">
        <v>21825.03</v>
      </c>
      <c r="E1353" s="149">
        <f t="shared" si="30"/>
        <v>65.344401197604782</v>
      </c>
      <c r="F1353"/>
    </row>
    <row r="1354" spans="1:6" s="117" customFormat="1" x14ac:dyDescent="0.25">
      <c r="A1354" s="110" t="s">
        <v>190</v>
      </c>
      <c r="B1354" s="126">
        <v>33400</v>
      </c>
      <c r="C1354" s="126">
        <v>33400</v>
      </c>
      <c r="D1354" s="126">
        <v>21825.03</v>
      </c>
      <c r="E1354" s="148">
        <f t="shared" si="30"/>
        <v>65.344401197604782</v>
      </c>
      <c r="F1354"/>
    </row>
    <row r="1355" spans="1:6" s="117" customFormat="1" x14ac:dyDescent="0.25">
      <c r="A1355" s="107" t="s">
        <v>50</v>
      </c>
      <c r="B1355" s="121">
        <v>19755</v>
      </c>
      <c r="C1355" s="121">
        <v>19755</v>
      </c>
      <c r="D1355" s="121">
        <v>13808.57</v>
      </c>
      <c r="E1355" s="147">
        <f t="shared" si="30"/>
        <v>69.899114148316883</v>
      </c>
      <c r="F1355" s="115"/>
    </row>
    <row r="1356" spans="1:6" s="156" customFormat="1" x14ac:dyDescent="0.25">
      <c r="A1356" s="108" t="s">
        <v>57</v>
      </c>
      <c r="B1356" s="122"/>
      <c r="C1356" s="122"/>
      <c r="D1356" s="122">
        <v>3404.02</v>
      </c>
      <c r="E1356" s="150" t="str">
        <f t="shared" si="30"/>
        <v>-</v>
      </c>
      <c r="F1356"/>
    </row>
    <row r="1357" spans="1:6" s="116" customFormat="1" x14ac:dyDescent="0.25">
      <c r="A1357" s="108" t="s">
        <v>58</v>
      </c>
      <c r="B1357" s="122"/>
      <c r="C1357" s="122"/>
      <c r="D1357" s="122">
        <v>4988.0600000000004</v>
      </c>
      <c r="E1357" s="150" t="str">
        <f t="shared" si="30"/>
        <v>-</v>
      </c>
      <c r="F1357"/>
    </row>
    <row r="1358" spans="1:6" x14ac:dyDescent="0.25">
      <c r="A1358" s="108" t="s">
        <v>533</v>
      </c>
      <c r="B1358" s="122"/>
      <c r="C1358" s="122"/>
      <c r="D1358" s="122">
        <v>3576.87</v>
      </c>
      <c r="E1358" s="150" t="str">
        <f t="shared" si="30"/>
        <v>-</v>
      </c>
    </row>
    <row r="1359" spans="1:6" s="115" customFormat="1" x14ac:dyDescent="0.25">
      <c r="A1359" s="108" t="s">
        <v>64</v>
      </c>
      <c r="B1359" s="122"/>
      <c r="C1359" s="122"/>
      <c r="D1359" s="122">
        <v>30.78</v>
      </c>
      <c r="E1359" s="150" t="str">
        <f t="shared" si="30"/>
        <v>-</v>
      </c>
    </row>
    <row r="1360" spans="1:6" s="115" customFormat="1" x14ac:dyDescent="0.25">
      <c r="A1360" s="108" t="s">
        <v>70</v>
      </c>
      <c r="B1360" s="122"/>
      <c r="C1360" s="122"/>
      <c r="D1360" s="122">
        <v>980.13</v>
      </c>
      <c r="E1360" s="150" t="str">
        <f t="shared" si="30"/>
        <v>-</v>
      </c>
    </row>
    <row r="1361" spans="1:6" s="115" customFormat="1" x14ac:dyDescent="0.25">
      <c r="A1361" s="108" t="s">
        <v>72</v>
      </c>
      <c r="B1361" s="122"/>
      <c r="C1361" s="122"/>
      <c r="D1361" s="122">
        <v>828.71</v>
      </c>
      <c r="E1361" s="150" t="str">
        <f t="shared" si="30"/>
        <v>-</v>
      </c>
    </row>
    <row r="1362" spans="1:6" s="115" customFormat="1" x14ac:dyDescent="0.25">
      <c r="A1362" s="107" t="s">
        <v>115</v>
      </c>
      <c r="B1362" s="121">
        <v>13645</v>
      </c>
      <c r="C1362" s="121">
        <v>13645</v>
      </c>
      <c r="D1362" s="121">
        <v>8016.46</v>
      </c>
      <c r="E1362" s="147">
        <f t="shared" si="30"/>
        <v>58.750164895566137</v>
      </c>
    </row>
    <row r="1363" spans="1:6" s="115" customFormat="1" x14ac:dyDescent="0.25">
      <c r="A1363" s="108" t="s">
        <v>119</v>
      </c>
      <c r="B1363" s="122"/>
      <c r="C1363" s="122"/>
      <c r="D1363" s="122">
        <v>5568.22</v>
      </c>
      <c r="E1363" s="150" t="str">
        <f t="shared" si="30"/>
        <v>-</v>
      </c>
    </row>
    <row r="1364" spans="1:6" s="115" customFormat="1" x14ac:dyDescent="0.25">
      <c r="A1364" s="108" t="s">
        <v>120</v>
      </c>
      <c r="B1364" s="122"/>
      <c r="C1364" s="122"/>
      <c r="D1364" s="122">
        <v>142.99</v>
      </c>
      <c r="E1364" s="150" t="str">
        <f t="shared" si="30"/>
        <v>-</v>
      </c>
    </row>
    <row r="1365" spans="1:6" s="115" customFormat="1" x14ac:dyDescent="0.25">
      <c r="A1365" s="108" t="s">
        <v>123</v>
      </c>
      <c r="B1365" s="122"/>
      <c r="C1365" s="122"/>
      <c r="D1365" s="122">
        <v>2305.25</v>
      </c>
      <c r="E1365" s="150" t="str">
        <f t="shared" si="30"/>
        <v>-</v>
      </c>
    </row>
    <row r="1366" spans="1:6" s="115" customFormat="1" x14ac:dyDescent="0.25">
      <c r="A1366" s="106" t="s">
        <v>406</v>
      </c>
      <c r="B1366" s="123">
        <v>14604</v>
      </c>
      <c r="C1366" s="123">
        <v>14604</v>
      </c>
      <c r="D1366" s="123">
        <v>4655</v>
      </c>
      <c r="E1366" s="149">
        <f t="shared" si="30"/>
        <v>31.874828814023555</v>
      </c>
    </row>
    <row r="1367" spans="1:6" s="115" customFormat="1" x14ac:dyDescent="0.25">
      <c r="A1367" s="110" t="s">
        <v>197</v>
      </c>
      <c r="B1367" s="126">
        <v>5</v>
      </c>
      <c r="C1367" s="126">
        <v>5</v>
      </c>
      <c r="D1367" s="126">
        <v>0</v>
      </c>
      <c r="E1367" s="148">
        <f t="shared" si="30"/>
        <v>0</v>
      </c>
    </row>
    <row r="1368" spans="1:6" s="115" customFormat="1" x14ac:dyDescent="0.25">
      <c r="A1368" s="107" t="s">
        <v>104</v>
      </c>
      <c r="B1368" s="121">
        <v>5</v>
      </c>
      <c r="C1368" s="121">
        <v>5</v>
      </c>
      <c r="D1368" s="121">
        <v>0</v>
      </c>
      <c r="E1368" s="147">
        <f t="shared" si="30"/>
        <v>0</v>
      </c>
      <c r="F1368" s="119"/>
    </row>
    <row r="1369" spans="1:6" s="115" customFormat="1" x14ac:dyDescent="0.25">
      <c r="A1369" s="110" t="s">
        <v>195</v>
      </c>
      <c r="B1369" s="126">
        <v>14599</v>
      </c>
      <c r="C1369" s="126">
        <v>14599</v>
      </c>
      <c r="D1369" s="126">
        <v>4655</v>
      </c>
      <c r="E1369" s="148">
        <f t="shared" si="30"/>
        <v>31.885745599013632</v>
      </c>
    </row>
    <row r="1370" spans="1:6" s="115" customFormat="1" x14ac:dyDescent="0.25">
      <c r="A1370" s="107" t="s">
        <v>104</v>
      </c>
      <c r="B1370" s="121">
        <v>14599</v>
      </c>
      <c r="C1370" s="121">
        <v>14599</v>
      </c>
      <c r="D1370" s="121">
        <v>4655</v>
      </c>
      <c r="E1370" s="147">
        <f t="shared" si="30"/>
        <v>31.885745599013632</v>
      </c>
    </row>
    <row r="1371" spans="1:6" s="115" customFormat="1" x14ac:dyDescent="0.25">
      <c r="A1371" s="108" t="s">
        <v>106</v>
      </c>
      <c r="B1371" s="122"/>
      <c r="C1371" s="122"/>
      <c r="D1371" s="122">
        <v>1905</v>
      </c>
      <c r="E1371" s="150" t="str">
        <f t="shared" si="30"/>
        <v>-</v>
      </c>
      <c r="F1371" s="116"/>
    </row>
    <row r="1372" spans="1:6" s="115" customFormat="1" x14ac:dyDescent="0.25">
      <c r="A1372" s="108" t="s">
        <v>337</v>
      </c>
      <c r="B1372" s="122"/>
      <c r="C1372" s="122"/>
      <c r="D1372" s="122">
        <v>2750</v>
      </c>
      <c r="E1372" s="150" t="str">
        <f t="shared" si="30"/>
        <v>-</v>
      </c>
      <c r="F1372"/>
    </row>
    <row r="1373" spans="1:6" s="115" customFormat="1" x14ac:dyDescent="0.25">
      <c r="A1373" s="106" t="s">
        <v>519</v>
      </c>
      <c r="B1373" s="123">
        <v>20000</v>
      </c>
      <c r="C1373" s="123">
        <v>20000</v>
      </c>
      <c r="D1373" s="123">
        <v>6968.94</v>
      </c>
      <c r="E1373" s="149">
        <f t="shared" si="30"/>
        <v>34.844700000000003</v>
      </c>
      <c r="F1373"/>
    </row>
    <row r="1374" spans="1:6" s="115" customFormat="1" x14ac:dyDescent="0.25">
      <c r="A1374" s="110" t="s">
        <v>190</v>
      </c>
      <c r="B1374" s="126">
        <v>20000</v>
      </c>
      <c r="C1374" s="126">
        <v>20000</v>
      </c>
      <c r="D1374" s="126">
        <v>6968.94</v>
      </c>
      <c r="E1374" s="148">
        <f t="shared" si="30"/>
        <v>34.844700000000003</v>
      </c>
      <c r="F1374"/>
    </row>
    <row r="1375" spans="1:6" s="115" customFormat="1" x14ac:dyDescent="0.25">
      <c r="A1375" s="107" t="s">
        <v>50</v>
      </c>
      <c r="B1375" s="121">
        <v>20000</v>
      </c>
      <c r="C1375" s="121">
        <v>20000</v>
      </c>
      <c r="D1375" s="121">
        <v>6968.94</v>
      </c>
      <c r="E1375" s="147">
        <f t="shared" si="30"/>
        <v>34.844700000000003</v>
      </c>
      <c r="F1375" s="117"/>
    </row>
    <row r="1376" spans="1:6" s="115" customFormat="1" x14ac:dyDescent="0.25">
      <c r="A1376" s="108" t="s">
        <v>52</v>
      </c>
      <c r="B1376" s="122"/>
      <c r="C1376" s="122"/>
      <c r="D1376" s="122">
        <v>3248.94</v>
      </c>
      <c r="E1376" s="150" t="str">
        <f t="shared" si="30"/>
        <v>-</v>
      </c>
      <c r="F1376" s="118"/>
    </row>
    <row r="1377" spans="1:6" s="115" customFormat="1" x14ac:dyDescent="0.25">
      <c r="A1377" s="108" t="s">
        <v>54</v>
      </c>
      <c r="B1377" s="122"/>
      <c r="C1377" s="122"/>
      <c r="D1377" s="122">
        <v>3720</v>
      </c>
      <c r="E1377" s="150" t="str">
        <f t="shared" si="30"/>
        <v>-</v>
      </c>
      <c r="F1377"/>
    </row>
    <row r="1378" spans="1:6" s="115" customFormat="1" x14ac:dyDescent="0.25">
      <c r="A1378" s="106" t="s">
        <v>560</v>
      </c>
      <c r="B1378" s="123">
        <v>3000</v>
      </c>
      <c r="C1378" s="123">
        <v>3000</v>
      </c>
      <c r="D1378" s="123">
        <v>0</v>
      </c>
      <c r="E1378" s="149">
        <f t="shared" si="30"/>
        <v>0</v>
      </c>
    </row>
    <row r="1379" spans="1:6" x14ac:dyDescent="0.25">
      <c r="A1379" s="110" t="s">
        <v>190</v>
      </c>
      <c r="B1379" s="126">
        <v>3000</v>
      </c>
      <c r="C1379" s="126">
        <v>3000</v>
      </c>
      <c r="D1379" s="126">
        <v>0</v>
      </c>
      <c r="E1379" s="148">
        <f t="shared" si="30"/>
        <v>0</v>
      </c>
      <c r="F1379" s="115"/>
    </row>
    <row r="1380" spans="1:6" s="115" customFormat="1" x14ac:dyDescent="0.25">
      <c r="A1380" s="107" t="s">
        <v>50</v>
      </c>
      <c r="B1380" s="121">
        <v>3000</v>
      </c>
      <c r="C1380" s="121">
        <v>3000</v>
      </c>
      <c r="D1380" s="121">
        <v>0</v>
      </c>
      <c r="E1380" s="147">
        <f t="shared" si="30"/>
        <v>0</v>
      </c>
      <c r="F1380"/>
    </row>
    <row r="1381" spans="1:6" s="156" customFormat="1" x14ac:dyDescent="0.25">
      <c r="A1381" s="106" t="s">
        <v>564</v>
      </c>
      <c r="B1381" s="123">
        <v>120000</v>
      </c>
      <c r="C1381" s="123">
        <v>120000</v>
      </c>
      <c r="D1381" s="123">
        <v>59119.35</v>
      </c>
      <c r="E1381" s="149">
        <f t="shared" si="30"/>
        <v>49.266125000000002</v>
      </c>
      <c r="F1381" s="115"/>
    </row>
    <row r="1382" spans="1:6" s="115" customFormat="1" x14ac:dyDescent="0.25">
      <c r="A1382" s="110" t="s">
        <v>190</v>
      </c>
      <c r="B1382" s="126">
        <v>120000</v>
      </c>
      <c r="C1382" s="126">
        <v>120000</v>
      </c>
      <c r="D1382" s="126">
        <v>59119.35</v>
      </c>
      <c r="E1382" s="148">
        <f t="shared" si="30"/>
        <v>49.266125000000002</v>
      </c>
      <c r="F1382"/>
    </row>
    <row r="1383" spans="1:6" s="115" customFormat="1" x14ac:dyDescent="0.25">
      <c r="A1383" s="107" t="s">
        <v>43</v>
      </c>
      <c r="B1383" s="121">
        <v>120000</v>
      </c>
      <c r="C1383" s="121">
        <v>120000</v>
      </c>
      <c r="D1383" s="121">
        <v>59119.35</v>
      </c>
      <c r="E1383" s="147">
        <f t="shared" ref="E1383:E1423" si="32">IFERROR(D1383/C1383*100,"-")</f>
        <v>49.266125000000002</v>
      </c>
    </row>
    <row r="1384" spans="1:6" s="115" customFormat="1" x14ac:dyDescent="0.25">
      <c r="A1384" s="108" t="s">
        <v>45</v>
      </c>
      <c r="B1384" s="122"/>
      <c r="C1384" s="122"/>
      <c r="D1384" s="122">
        <v>50162.55</v>
      </c>
      <c r="E1384" s="150" t="str">
        <f t="shared" si="32"/>
        <v>-</v>
      </c>
    </row>
    <row r="1385" spans="1:6" s="115" customFormat="1" x14ac:dyDescent="0.25">
      <c r="A1385" s="108" t="s">
        <v>49</v>
      </c>
      <c r="B1385" s="122"/>
      <c r="C1385" s="122"/>
      <c r="D1385" s="122">
        <v>8956.7999999999993</v>
      </c>
      <c r="E1385" s="150" t="str">
        <f t="shared" si="32"/>
        <v>-</v>
      </c>
    </row>
    <row r="1386" spans="1:6" s="118" customFormat="1" x14ac:dyDescent="0.25">
      <c r="A1386" s="106" t="s">
        <v>518</v>
      </c>
      <c r="B1386" s="123">
        <v>0</v>
      </c>
      <c r="C1386" s="123">
        <v>0</v>
      </c>
      <c r="D1386" s="123">
        <v>140</v>
      </c>
      <c r="E1386" s="149" t="str">
        <f t="shared" si="32"/>
        <v>-</v>
      </c>
    </row>
    <row r="1387" spans="1:6" x14ac:dyDescent="0.25">
      <c r="A1387" s="110" t="s">
        <v>195</v>
      </c>
      <c r="B1387" s="126">
        <v>0</v>
      </c>
      <c r="C1387" s="126">
        <v>0</v>
      </c>
      <c r="D1387" s="126">
        <v>140</v>
      </c>
      <c r="E1387" s="148" t="str">
        <f t="shared" si="32"/>
        <v>-</v>
      </c>
      <c r="F1387" s="115"/>
    </row>
    <row r="1388" spans="1:6" s="157" customFormat="1" x14ac:dyDescent="0.25">
      <c r="A1388" s="107" t="s">
        <v>94</v>
      </c>
      <c r="B1388" s="121">
        <v>0</v>
      </c>
      <c r="C1388" s="121">
        <v>0</v>
      </c>
      <c r="D1388" s="121">
        <v>140</v>
      </c>
      <c r="E1388" s="147" t="str">
        <f t="shared" si="32"/>
        <v>-</v>
      </c>
      <c r="F1388" s="115"/>
    </row>
    <row r="1389" spans="1:6" s="156" customFormat="1" x14ac:dyDescent="0.25">
      <c r="A1389" s="108" t="s">
        <v>99</v>
      </c>
      <c r="B1389" s="122"/>
      <c r="C1389" s="122"/>
      <c r="D1389" s="122">
        <v>140</v>
      </c>
      <c r="E1389" s="150" t="str">
        <f t="shared" si="32"/>
        <v>-</v>
      </c>
      <c r="F1389" s="115"/>
    </row>
    <row r="1390" spans="1:6" x14ac:dyDescent="0.25">
      <c r="A1390" s="104" t="s">
        <v>408</v>
      </c>
      <c r="B1390" s="121">
        <v>957390</v>
      </c>
      <c r="C1390" s="121">
        <v>957390</v>
      </c>
      <c r="D1390" s="121">
        <v>270979.64</v>
      </c>
      <c r="E1390" s="147">
        <f t="shared" si="32"/>
        <v>28.303997326063566</v>
      </c>
      <c r="F1390" s="115"/>
    </row>
    <row r="1391" spans="1:6" s="115" customFormat="1" x14ac:dyDescent="0.25">
      <c r="A1391" s="106" t="s">
        <v>432</v>
      </c>
      <c r="B1391" s="123">
        <v>437240</v>
      </c>
      <c r="C1391" s="123">
        <v>437240</v>
      </c>
      <c r="D1391" s="123">
        <v>213403.34</v>
      </c>
      <c r="E1391" s="149">
        <f t="shared" si="32"/>
        <v>48.806911535998537</v>
      </c>
    </row>
    <row r="1392" spans="1:6" s="116" customFormat="1" x14ac:dyDescent="0.25">
      <c r="A1392" s="110" t="s">
        <v>190</v>
      </c>
      <c r="B1392" s="126">
        <v>437240</v>
      </c>
      <c r="C1392" s="126">
        <v>437240</v>
      </c>
      <c r="D1392" s="126">
        <v>213403.34</v>
      </c>
      <c r="E1392" s="148">
        <f t="shared" si="32"/>
        <v>48.806911535998537</v>
      </c>
      <c r="F1392" s="115"/>
    </row>
    <row r="1393" spans="1:6" x14ac:dyDescent="0.25">
      <c r="A1393" s="107" t="s">
        <v>82</v>
      </c>
      <c r="B1393" s="121">
        <v>177240</v>
      </c>
      <c r="C1393" s="121">
        <v>177240</v>
      </c>
      <c r="D1393" s="121">
        <v>83403.34</v>
      </c>
      <c r="E1393" s="147">
        <f t="shared" si="32"/>
        <v>47.056725344166104</v>
      </c>
      <c r="F1393" s="115"/>
    </row>
    <row r="1394" spans="1:6" s="115" customFormat="1" x14ac:dyDescent="0.25">
      <c r="A1394" s="108" t="s">
        <v>388</v>
      </c>
      <c r="B1394" s="122"/>
      <c r="C1394" s="122"/>
      <c r="D1394" s="122">
        <v>83403.34</v>
      </c>
      <c r="E1394" s="150" t="str">
        <f t="shared" si="32"/>
        <v>-</v>
      </c>
    </row>
    <row r="1395" spans="1:6" s="156" customFormat="1" x14ac:dyDescent="0.25">
      <c r="A1395" s="107" t="s">
        <v>145</v>
      </c>
      <c r="B1395" s="121">
        <v>260000</v>
      </c>
      <c r="C1395" s="121">
        <v>260000</v>
      </c>
      <c r="D1395" s="121">
        <v>130000</v>
      </c>
      <c r="E1395" s="147">
        <f t="shared" si="32"/>
        <v>50</v>
      </c>
      <c r="F1395" s="115"/>
    </row>
    <row r="1396" spans="1:6" s="156" customFormat="1" x14ac:dyDescent="0.25">
      <c r="A1396" s="108" t="s">
        <v>147</v>
      </c>
      <c r="B1396" s="122"/>
      <c r="C1396" s="122"/>
      <c r="D1396" s="122">
        <v>130000</v>
      </c>
      <c r="E1396" s="150" t="str">
        <f t="shared" si="32"/>
        <v>-</v>
      </c>
      <c r="F1396" s="115"/>
    </row>
    <row r="1397" spans="1:6" s="117" customFormat="1" x14ac:dyDescent="0.25">
      <c r="A1397" s="106" t="s">
        <v>409</v>
      </c>
      <c r="B1397" s="123">
        <v>202650</v>
      </c>
      <c r="C1397" s="123">
        <v>202650</v>
      </c>
      <c r="D1397" s="123">
        <v>14158.46</v>
      </c>
      <c r="E1397" s="149">
        <f t="shared" si="32"/>
        <v>6.9866567974339988</v>
      </c>
      <c r="F1397" s="115"/>
    </row>
    <row r="1398" spans="1:6" s="156" customFormat="1" x14ac:dyDescent="0.25">
      <c r="A1398" s="110" t="s">
        <v>190</v>
      </c>
      <c r="B1398" s="126">
        <v>202650</v>
      </c>
      <c r="C1398" s="126">
        <v>202650</v>
      </c>
      <c r="D1398" s="126">
        <v>14158.46</v>
      </c>
      <c r="E1398" s="148">
        <f t="shared" si="32"/>
        <v>6.9866567974339988</v>
      </c>
      <c r="F1398" s="115"/>
    </row>
    <row r="1399" spans="1:6" s="115" customFormat="1" x14ac:dyDescent="0.25">
      <c r="A1399" s="107" t="s">
        <v>50</v>
      </c>
      <c r="B1399" s="121">
        <v>50000</v>
      </c>
      <c r="C1399" s="121">
        <v>50000</v>
      </c>
      <c r="D1399" s="121">
        <v>3550</v>
      </c>
      <c r="E1399" s="147">
        <f t="shared" si="32"/>
        <v>7.1</v>
      </c>
    </row>
    <row r="1400" spans="1:6" s="115" customFormat="1" x14ac:dyDescent="0.25">
      <c r="A1400" s="108" t="s">
        <v>70</v>
      </c>
      <c r="B1400" s="122"/>
      <c r="C1400" s="122"/>
      <c r="D1400" s="122">
        <v>3550</v>
      </c>
      <c r="E1400" s="150" t="str">
        <f t="shared" si="32"/>
        <v>-</v>
      </c>
      <c r="F1400" s="117"/>
    </row>
    <row r="1401" spans="1:6" s="116" customFormat="1" x14ac:dyDescent="0.25">
      <c r="A1401" s="107" t="s">
        <v>82</v>
      </c>
      <c r="B1401" s="121">
        <v>2300</v>
      </c>
      <c r="C1401" s="121">
        <v>2300</v>
      </c>
      <c r="D1401" s="121">
        <v>550.55999999999995</v>
      </c>
      <c r="E1401" s="147">
        <f t="shared" si="32"/>
        <v>23.937391304347823</v>
      </c>
      <c r="F1401"/>
    </row>
    <row r="1402" spans="1:6" s="115" customFormat="1" x14ac:dyDescent="0.25">
      <c r="A1402" s="108" t="s">
        <v>388</v>
      </c>
      <c r="B1402" s="122"/>
      <c r="C1402" s="122"/>
      <c r="D1402" s="122">
        <v>550.55999999999995</v>
      </c>
      <c r="E1402" s="150" t="str">
        <f t="shared" si="32"/>
        <v>-</v>
      </c>
    </row>
    <row r="1403" spans="1:6" x14ac:dyDescent="0.25">
      <c r="A1403" s="107" t="s">
        <v>130</v>
      </c>
      <c r="B1403" s="121">
        <v>110000</v>
      </c>
      <c r="C1403" s="121">
        <v>110000</v>
      </c>
      <c r="D1403" s="121">
        <v>0</v>
      </c>
      <c r="E1403" s="147">
        <f t="shared" si="32"/>
        <v>0</v>
      </c>
      <c r="F1403" s="115"/>
    </row>
    <row r="1404" spans="1:6" x14ac:dyDescent="0.25">
      <c r="A1404" s="107" t="s">
        <v>145</v>
      </c>
      <c r="B1404" s="121">
        <v>40350</v>
      </c>
      <c r="C1404" s="121">
        <v>40350</v>
      </c>
      <c r="D1404" s="121">
        <v>10057.9</v>
      </c>
      <c r="E1404" s="147">
        <f t="shared" si="32"/>
        <v>24.926641883519206</v>
      </c>
      <c r="F1404" s="117"/>
    </row>
    <row r="1405" spans="1:6" x14ac:dyDescent="0.25">
      <c r="A1405" s="108" t="s">
        <v>147</v>
      </c>
      <c r="B1405" s="122"/>
      <c r="C1405" s="122"/>
      <c r="D1405" s="122">
        <v>10057.9</v>
      </c>
      <c r="E1405" s="150" t="str">
        <f t="shared" si="32"/>
        <v>-</v>
      </c>
    </row>
    <row r="1406" spans="1:6" s="156" customFormat="1" x14ac:dyDescent="0.25">
      <c r="A1406" s="106" t="s">
        <v>433</v>
      </c>
      <c r="B1406" s="123">
        <v>4000</v>
      </c>
      <c r="C1406" s="123">
        <v>4000</v>
      </c>
      <c r="D1406" s="123">
        <v>0</v>
      </c>
      <c r="E1406" s="149">
        <f t="shared" si="32"/>
        <v>0</v>
      </c>
      <c r="F1406" s="115"/>
    </row>
    <row r="1407" spans="1:6" x14ac:dyDescent="0.25">
      <c r="A1407" s="110" t="s">
        <v>190</v>
      </c>
      <c r="B1407" s="126">
        <v>4000</v>
      </c>
      <c r="C1407" s="126">
        <v>4000</v>
      </c>
      <c r="D1407" s="126">
        <v>0</v>
      </c>
      <c r="E1407" s="148">
        <f t="shared" si="32"/>
        <v>0</v>
      </c>
    </row>
    <row r="1408" spans="1:6" s="115" customFormat="1" x14ac:dyDescent="0.25">
      <c r="A1408" s="107" t="s">
        <v>130</v>
      </c>
      <c r="B1408" s="121">
        <v>4000</v>
      </c>
      <c r="C1408" s="121">
        <v>4000</v>
      </c>
      <c r="D1408" s="121">
        <v>0</v>
      </c>
      <c r="E1408" s="147">
        <f t="shared" si="32"/>
        <v>0</v>
      </c>
      <c r="F1408"/>
    </row>
    <row r="1409" spans="1:6" s="115" customFormat="1" x14ac:dyDescent="0.25">
      <c r="A1409" s="106" t="s">
        <v>434</v>
      </c>
      <c r="B1409" s="123">
        <v>114500</v>
      </c>
      <c r="C1409" s="123">
        <v>114500</v>
      </c>
      <c r="D1409" s="123">
        <v>33542.839999999997</v>
      </c>
      <c r="E1409" s="149">
        <f t="shared" si="32"/>
        <v>29.295056768558947</v>
      </c>
    </row>
    <row r="1410" spans="1:6" s="115" customFormat="1" x14ac:dyDescent="0.25">
      <c r="A1410" s="110" t="s">
        <v>190</v>
      </c>
      <c r="B1410" s="126">
        <v>74500</v>
      </c>
      <c r="C1410" s="126">
        <v>74500</v>
      </c>
      <c r="D1410" s="126">
        <v>33542.839999999997</v>
      </c>
      <c r="E1410" s="148">
        <f t="shared" si="32"/>
        <v>45.023946308724824</v>
      </c>
    </row>
    <row r="1411" spans="1:6" x14ac:dyDescent="0.25">
      <c r="A1411" s="107" t="s">
        <v>43</v>
      </c>
      <c r="B1411" s="121">
        <v>60000</v>
      </c>
      <c r="C1411" s="121">
        <v>60000</v>
      </c>
      <c r="D1411" s="121">
        <v>30966.7</v>
      </c>
      <c r="E1411" s="147">
        <f t="shared" si="32"/>
        <v>51.611166666666662</v>
      </c>
    </row>
    <row r="1412" spans="1:6" s="115" customFormat="1" x14ac:dyDescent="0.25">
      <c r="A1412" s="108" t="s">
        <v>45</v>
      </c>
      <c r="B1412" s="122"/>
      <c r="C1412" s="122"/>
      <c r="D1412" s="122">
        <v>25850.9</v>
      </c>
      <c r="E1412" s="150" t="str">
        <f t="shared" si="32"/>
        <v>-</v>
      </c>
      <c r="F1412" s="117"/>
    </row>
    <row r="1413" spans="1:6" s="115" customFormat="1" x14ac:dyDescent="0.25">
      <c r="A1413" s="108" t="s">
        <v>47</v>
      </c>
      <c r="B1413" s="122"/>
      <c r="C1413" s="122"/>
      <c r="D1413" s="122">
        <v>800</v>
      </c>
      <c r="E1413" s="150" t="str">
        <f t="shared" si="32"/>
        <v>-</v>
      </c>
      <c r="F1413" s="117"/>
    </row>
    <row r="1414" spans="1:6" x14ac:dyDescent="0.25">
      <c r="A1414" s="108" t="s">
        <v>49</v>
      </c>
      <c r="B1414" s="122"/>
      <c r="C1414" s="122"/>
      <c r="D1414" s="122">
        <v>4315.8</v>
      </c>
      <c r="E1414" s="150" t="str">
        <f t="shared" si="32"/>
        <v>-</v>
      </c>
      <c r="F1414" s="117"/>
    </row>
    <row r="1415" spans="1:6" s="118" customFormat="1" x14ac:dyDescent="0.25">
      <c r="A1415" s="107" t="s">
        <v>50</v>
      </c>
      <c r="B1415" s="121">
        <v>12500</v>
      </c>
      <c r="C1415" s="121">
        <v>12500</v>
      </c>
      <c r="D1415" s="121">
        <v>2576.14</v>
      </c>
      <c r="E1415" s="147">
        <f t="shared" si="32"/>
        <v>20.609120000000001</v>
      </c>
      <c r="F1415" s="117"/>
    </row>
    <row r="1416" spans="1:6" s="118" customFormat="1" x14ac:dyDescent="0.25">
      <c r="A1416" s="108" t="s">
        <v>53</v>
      </c>
      <c r="B1416" s="122"/>
      <c r="C1416" s="122"/>
      <c r="D1416" s="122">
        <v>2576.14</v>
      </c>
      <c r="E1416" s="150" t="str">
        <f t="shared" si="32"/>
        <v>-</v>
      </c>
      <c r="F1416" s="117"/>
    </row>
    <row r="1417" spans="1:6" s="116" customFormat="1" x14ac:dyDescent="0.25">
      <c r="A1417" s="107" t="s">
        <v>112</v>
      </c>
      <c r="B1417" s="121">
        <v>1000</v>
      </c>
      <c r="C1417" s="121">
        <v>1000</v>
      </c>
      <c r="D1417" s="121">
        <v>0</v>
      </c>
      <c r="E1417" s="147">
        <f t="shared" si="32"/>
        <v>0</v>
      </c>
      <c r="F1417" s="117"/>
    </row>
    <row r="1418" spans="1:6" s="116" customFormat="1" x14ac:dyDescent="0.25">
      <c r="A1418" s="107" t="s">
        <v>115</v>
      </c>
      <c r="B1418" s="121">
        <v>1000</v>
      </c>
      <c r="C1418" s="121">
        <v>1000</v>
      </c>
      <c r="D1418" s="121">
        <v>0</v>
      </c>
      <c r="E1418" s="147">
        <f t="shared" si="32"/>
        <v>0</v>
      </c>
      <c r="F1418" s="115"/>
    </row>
    <row r="1419" spans="1:6" s="115" customFormat="1" x14ac:dyDescent="0.25">
      <c r="A1419" s="110" t="s">
        <v>194</v>
      </c>
      <c r="B1419" s="126">
        <v>20000</v>
      </c>
      <c r="C1419" s="126">
        <v>20000</v>
      </c>
      <c r="D1419" s="126">
        <v>0</v>
      </c>
      <c r="E1419" s="148">
        <f t="shared" si="32"/>
        <v>0</v>
      </c>
    </row>
    <row r="1420" spans="1:6" s="115" customFormat="1" x14ac:dyDescent="0.25">
      <c r="A1420" s="107" t="s">
        <v>50</v>
      </c>
      <c r="B1420" s="121">
        <v>6000</v>
      </c>
      <c r="C1420" s="121">
        <v>6000</v>
      </c>
      <c r="D1420" s="121">
        <v>0</v>
      </c>
      <c r="E1420" s="147">
        <f t="shared" si="32"/>
        <v>0</v>
      </c>
      <c r="F1420" s="118"/>
    </row>
    <row r="1421" spans="1:6" x14ac:dyDescent="0.25">
      <c r="A1421" s="107" t="s">
        <v>115</v>
      </c>
      <c r="B1421" s="121">
        <v>14000</v>
      </c>
      <c r="C1421" s="121">
        <v>14000</v>
      </c>
      <c r="D1421" s="121">
        <v>0</v>
      </c>
      <c r="E1421" s="147">
        <f t="shared" si="32"/>
        <v>0</v>
      </c>
      <c r="F1421" s="115"/>
    </row>
    <row r="1422" spans="1:6" x14ac:dyDescent="0.25">
      <c r="A1422" s="110" t="s">
        <v>195</v>
      </c>
      <c r="B1422" s="126">
        <v>20000</v>
      </c>
      <c r="C1422" s="126">
        <v>20000</v>
      </c>
      <c r="D1422" s="126">
        <v>0</v>
      </c>
      <c r="E1422" s="148">
        <f t="shared" si="32"/>
        <v>0</v>
      </c>
      <c r="F1422" s="115"/>
    </row>
    <row r="1423" spans="1:6" x14ac:dyDescent="0.25">
      <c r="A1423" s="107" t="s">
        <v>50</v>
      </c>
      <c r="B1423" s="121">
        <v>16000</v>
      </c>
      <c r="C1423" s="121">
        <v>16000</v>
      </c>
      <c r="D1423" s="121">
        <v>0</v>
      </c>
      <c r="E1423" s="147">
        <f t="shared" si="32"/>
        <v>0</v>
      </c>
      <c r="F1423" s="116"/>
    </row>
    <row r="1424" spans="1:6" s="115" customFormat="1" x14ac:dyDescent="0.25">
      <c r="A1424" s="107" t="s">
        <v>115</v>
      </c>
      <c r="B1424" s="121">
        <v>4000</v>
      </c>
      <c r="C1424" s="121">
        <v>4000</v>
      </c>
      <c r="D1424" s="121">
        <v>0</v>
      </c>
      <c r="E1424" s="147">
        <f t="shared" ref="E1424:E1473" si="33">IFERROR(D1424/C1424*100,"-")</f>
        <v>0</v>
      </c>
      <c r="F1424"/>
    </row>
    <row r="1425" spans="1:6" s="115" customFormat="1" x14ac:dyDescent="0.25">
      <c r="A1425" s="106" t="s">
        <v>435</v>
      </c>
      <c r="B1425" s="123">
        <v>199000</v>
      </c>
      <c r="C1425" s="123">
        <v>199000</v>
      </c>
      <c r="D1425" s="123">
        <v>9875</v>
      </c>
      <c r="E1425" s="149">
        <f t="shared" si="33"/>
        <v>4.9623115577889445</v>
      </c>
      <c r="F1425"/>
    </row>
    <row r="1426" spans="1:6" x14ac:dyDescent="0.25">
      <c r="A1426" s="110" t="s">
        <v>190</v>
      </c>
      <c r="B1426" s="126">
        <v>104000</v>
      </c>
      <c r="C1426" s="126">
        <v>104000</v>
      </c>
      <c r="D1426" s="126">
        <v>9875</v>
      </c>
      <c r="E1426" s="148">
        <f t="shared" si="33"/>
        <v>9.4951923076923066</v>
      </c>
    </row>
    <row r="1427" spans="1:6" s="115" customFormat="1" x14ac:dyDescent="0.25">
      <c r="A1427" s="107" t="s">
        <v>50</v>
      </c>
      <c r="B1427" s="121">
        <v>1000</v>
      </c>
      <c r="C1427" s="121">
        <v>1000</v>
      </c>
      <c r="D1427" s="121">
        <v>0</v>
      </c>
      <c r="E1427" s="147">
        <f t="shared" si="33"/>
        <v>0</v>
      </c>
      <c r="F1427" s="118"/>
    </row>
    <row r="1428" spans="1:6" x14ac:dyDescent="0.25">
      <c r="A1428" s="107" t="s">
        <v>130</v>
      </c>
      <c r="B1428" s="121">
        <v>103000</v>
      </c>
      <c r="C1428" s="121">
        <v>103000</v>
      </c>
      <c r="D1428" s="121">
        <v>9875</v>
      </c>
      <c r="E1428" s="147">
        <f t="shared" si="33"/>
        <v>9.5873786407766985</v>
      </c>
    </row>
    <row r="1429" spans="1:6" s="115" customFormat="1" x14ac:dyDescent="0.25">
      <c r="A1429" s="108" t="s">
        <v>132</v>
      </c>
      <c r="B1429" s="122"/>
      <c r="C1429" s="122"/>
      <c r="D1429" s="122">
        <v>9875</v>
      </c>
      <c r="E1429" s="150" t="str">
        <f t="shared" si="33"/>
        <v>-</v>
      </c>
    </row>
    <row r="1430" spans="1:6" x14ac:dyDescent="0.25">
      <c r="A1430" s="110" t="s">
        <v>194</v>
      </c>
      <c r="B1430" s="126">
        <v>95000</v>
      </c>
      <c r="C1430" s="126">
        <v>95000</v>
      </c>
      <c r="D1430" s="126">
        <v>0</v>
      </c>
      <c r="E1430" s="148">
        <f t="shared" si="33"/>
        <v>0</v>
      </c>
    </row>
    <row r="1431" spans="1:6" s="115" customFormat="1" x14ac:dyDescent="0.25">
      <c r="A1431" s="107" t="s">
        <v>130</v>
      </c>
      <c r="B1431" s="121">
        <v>95000</v>
      </c>
      <c r="C1431" s="121">
        <v>95000</v>
      </c>
      <c r="D1431" s="121">
        <v>0</v>
      </c>
      <c r="E1431" s="147">
        <f t="shared" si="33"/>
        <v>0</v>
      </c>
      <c r="F1431"/>
    </row>
    <row r="1432" spans="1:6" s="115" customFormat="1" x14ac:dyDescent="0.25">
      <c r="A1432" s="104" t="s">
        <v>436</v>
      </c>
      <c r="B1432" s="121">
        <v>37584898</v>
      </c>
      <c r="C1432" s="121">
        <v>37584898</v>
      </c>
      <c r="D1432" s="121">
        <v>21762947.859999999</v>
      </c>
      <c r="E1432" s="147">
        <f t="shared" si="33"/>
        <v>57.903437332728693</v>
      </c>
      <c r="F1432"/>
    </row>
    <row r="1433" spans="1:6" x14ac:dyDescent="0.25">
      <c r="A1433" s="106" t="s">
        <v>437</v>
      </c>
      <c r="B1433" s="123">
        <v>36840847</v>
      </c>
      <c r="C1433" s="123">
        <v>36840847</v>
      </c>
      <c r="D1433" s="123">
        <v>21336143.280000001</v>
      </c>
      <c r="E1433" s="149">
        <f t="shared" si="33"/>
        <v>57.91436684395449</v>
      </c>
      <c r="F1433" s="115"/>
    </row>
    <row r="1434" spans="1:6" s="156" customFormat="1" x14ac:dyDescent="0.25">
      <c r="A1434" s="110" t="s">
        <v>197</v>
      </c>
      <c r="B1434" s="126">
        <v>333847</v>
      </c>
      <c r="C1434" s="126">
        <v>333847</v>
      </c>
      <c r="D1434" s="126">
        <v>149483.62</v>
      </c>
      <c r="E1434" s="148">
        <f t="shared" si="33"/>
        <v>44.776086051394799</v>
      </c>
      <c r="F1434" s="115"/>
    </row>
    <row r="1435" spans="1:6" s="115" customFormat="1" x14ac:dyDescent="0.25">
      <c r="A1435" s="107" t="s">
        <v>43</v>
      </c>
      <c r="B1435" s="121">
        <v>132080</v>
      </c>
      <c r="C1435" s="121">
        <v>132080</v>
      </c>
      <c r="D1435" s="121">
        <v>74759.820000000007</v>
      </c>
      <c r="E1435" s="147">
        <f t="shared" si="33"/>
        <v>56.601923076923079</v>
      </c>
      <c r="F1435"/>
    </row>
    <row r="1436" spans="1:6" x14ac:dyDescent="0.25">
      <c r="A1436" s="108" t="s">
        <v>45</v>
      </c>
      <c r="B1436" s="122"/>
      <c r="C1436" s="122"/>
      <c r="D1436" s="122">
        <v>51063.37</v>
      </c>
      <c r="E1436" s="150" t="str">
        <f t="shared" si="33"/>
        <v>-</v>
      </c>
    </row>
    <row r="1437" spans="1:6" s="156" customFormat="1" x14ac:dyDescent="0.25">
      <c r="A1437" s="108" t="s">
        <v>177</v>
      </c>
      <c r="B1437" s="122"/>
      <c r="C1437" s="122"/>
      <c r="D1437" s="122">
        <v>60.75</v>
      </c>
      <c r="E1437" s="150" t="str">
        <f t="shared" si="33"/>
        <v>-</v>
      </c>
      <c r="F1437"/>
    </row>
    <row r="1438" spans="1:6" s="115" customFormat="1" x14ac:dyDescent="0.25">
      <c r="A1438" s="108" t="s">
        <v>47</v>
      </c>
      <c r="B1438" s="122"/>
      <c r="C1438" s="122"/>
      <c r="D1438" s="122">
        <v>15425.1</v>
      </c>
      <c r="E1438" s="150" t="str">
        <f t="shared" si="33"/>
        <v>-</v>
      </c>
      <c r="F1438"/>
    </row>
    <row r="1439" spans="1:6" s="156" customFormat="1" x14ac:dyDescent="0.25">
      <c r="A1439" s="108" t="s">
        <v>49</v>
      </c>
      <c r="B1439" s="122"/>
      <c r="C1439" s="122"/>
      <c r="D1439" s="122">
        <v>8210.6</v>
      </c>
      <c r="E1439" s="150" t="str">
        <f t="shared" si="33"/>
        <v>-</v>
      </c>
      <c r="F1439" s="115"/>
    </row>
    <row r="1440" spans="1:6" s="115" customFormat="1" x14ac:dyDescent="0.25">
      <c r="A1440" s="107" t="s">
        <v>50</v>
      </c>
      <c r="B1440" s="121">
        <v>197542</v>
      </c>
      <c r="C1440" s="121">
        <v>197542</v>
      </c>
      <c r="D1440" s="121">
        <v>74067.02</v>
      </c>
      <c r="E1440" s="147">
        <f t="shared" si="33"/>
        <v>37.494315132984383</v>
      </c>
    </row>
    <row r="1441" spans="1:6" s="156" customFormat="1" x14ac:dyDescent="0.25">
      <c r="A1441" s="108" t="s">
        <v>52</v>
      </c>
      <c r="B1441" s="122"/>
      <c r="C1441" s="122"/>
      <c r="D1441" s="122">
        <v>5914.12</v>
      </c>
      <c r="E1441" s="150" t="str">
        <f t="shared" si="33"/>
        <v>-</v>
      </c>
      <c r="F1441" s="115"/>
    </row>
    <row r="1442" spans="1:6" s="156" customFormat="1" x14ac:dyDescent="0.25">
      <c r="A1442" s="108" t="s">
        <v>53</v>
      </c>
      <c r="B1442" s="122"/>
      <c r="C1442" s="122"/>
      <c r="D1442" s="122">
        <v>974.61</v>
      </c>
      <c r="E1442" s="150" t="str">
        <f t="shared" si="33"/>
        <v>-</v>
      </c>
      <c r="F1442" s="115"/>
    </row>
    <row r="1443" spans="1:6" s="156" customFormat="1" x14ac:dyDescent="0.25">
      <c r="A1443" s="108" t="s">
        <v>54</v>
      </c>
      <c r="B1443" s="122"/>
      <c r="C1443" s="122"/>
      <c r="D1443" s="122">
        <v>3200</v>
      </c>
      <c r="E1443" s="150" t="str">
        <f t="shared" si="33"/>
        <v>-</v>
      </c>
      <c r="F1443" s="115"/>
    </row>
    <row r="1444" spans="1:6" s="115" customFormat="1" x14ac:dyDescent="0.25">
      <c r="A1444" s="108" t="s">
        <v>57</v>
      </c>
      <c r="B1444" s="122"/>
      <c r="C1444" s="122"/>
      <c r="D1444" s="122">
        <v>2679.47</v>
      </c>
      <c r="E1444" s="150" t="str">
        <f t="shared" si="33"/>
        <v>-</v>
      </c>
    </row>
    <row r="1445" spans="1:6" s="115" customFormat="1" x14ac:dyDescent="0.25">
      <c r="A1445" s="108" t="s">
        <v>58</v>
      </c>
      <c r="B1445" s="122"/>
      <c r="C1445" s="122"/>
      <c r="D1445" s="122">
        <v>7392.62</v>
      </c>
      <c r="E1445" s="150" t="str">
        <f t="shared" si="33"/>
        <v>-</v>
      </c>
    </row>
    <row r="1446" spans="1:6" x14ac:dyDescent="0.25">
      <c r="A1446" s="108" t="s">
        <v>59</v>
      </c>
      <c r="B1446" s="122"/>
      <c r="C1446" s="122"/>
      <c r="D1446" s="122">
        <v>745.8</v>
      </c>
      <c r="E1446" s="150" t="str">
        <f t="shared" si="33"/>
        <v>-</v>
      </c>
      <c r="F1446" s="115"/>
    </row>
    <row r="1447" spans="1:6" x14ac:dyDescent="0.25">
      <c r="A1447" s="108" t="s">
        <v>60</v>
      </c>
      <c r="B1447" s="122"/>
      <c r="C1447" s="122"/>
      <c r="D1447" s="122">
        <v>2641.65</v>
      </c>
      <c r="E1447" s="150" t="str">
        <f t="shared" si="33"/>
        <v>-</v>
      </c>
      <c r="F1447" s="115"/>
    </row>
    <row r="1448" spans="1:6" x14ac:dyDescent="0.25">
      <c r="A1448" s="108" t="s">
        <v>533</v>
      </c>
      <c r="B1448" s="122"/>
      <c r="C1448" s="122"/>
      <c r="D1448" s="122">
        <v>29.29</v>
      </c>
      <c r="E1448" s="150" t="str">
        <f t="shared" si="33"/>
        <v>-</v>
      </c>
      <c r="F1448" s="117"/>
    </row>
    <row r="1449" spans="1:6" s="115" customFormat="1" x14ac:dyDescent="0.25">
      <c r="A1449" s="108" t="s">
        <v>64</v>
      </c>
      <c r="B1449" s="122"/>
      <c r="C1449" s="122"/>
      <c r="D1449" s="122">
        <v>322.69</v>
      </c>
      <c r="E1449" s="150" t="str">
        <f t="shared" si="33"/>
        <v>-</v>
      </c>
    </row>
    <row r="1450" spans="1:6" x14ac:dyDescent="0.25">
      <c r="A1450" s="108" t="s">
        <v>65</v>
      </c>
      <c r="B1450" s="122"/>
      <c r="C1450" s="122"/>
      <c r="D1450" s="122">
        <v>23709.33</v>
      </c>
      <c r="E1450" s="150" t="str">
        <f t="shared" si="33"/>
        <v>-</v>
      </c>
      <c r="F1450" s="115"/>
    </row>
    <row r="1451" spans="1:6" x14ac:dyDescent="0.25">
      <c r="A1451" s="108" t="s">
        <v>66</v>
      </c>
      <c r="B1451" s="122"/>
      <c r="C1451" s="122"/>
      <c r="D1451" s="122">
        <v>979.94</v>
      </c>
      <c r="E1451" s="150" t="str">
        <f t="shared" si="33"/>
        <v>-</v>
      </c>
    </row>
    <row r="1452" spans="1:6" s="115" customFormat="1" x14ac:dyDescent="0.25">
      <c r="A1452" s="108" t="s">
        <v>67</v>
      </c>
      <c r="B1452" s="122"/>
      <c r="C1452" s="122"/>
      <c r="D1452" s="122">
        <v>146.44</v>
      </c>
      <c r="E1452" s="150" t="str">
        <f t="shared" si="33"/>
        <v>-</v>
      </c>
      <c r="F1452"/>
    </row>
    <row r="1453" spans="1:6" s="115" customFormat="1" x14ac:dyDescent="0.25">
      <c r="A1453" s="108" t="s">
        <v>70</v>
      </c>
      <c r="B1453" s="122"/>
      <c r="C1453" s="122"/>
      <c r="D1453" s="122">
        <v>7259.68</v>
      </c>
      <c r="E1453" s="150" t="str">
        <f t="shared" si="33"/>
        <v>-</v>
      </c>
      <c r="F1453" s="117"/>
    </row>
    <row r="1454" spans="1:6" x14ac:dyDescent="0.25">
      <c r="A1454" s="108" t="s">
        <v>71</v>
      </c>
      <c r="B1454" s="122"/>
      <c r="C1454" s="122"/>
      <c r="D1454" s="122">
        <v>43.08</v>
      </c>
      <c r="E1454" s="150" t="str">
        <f t="shared" si="33"/>
        <v>-</v>
      </c>
      <c r="F1454" s="115"/>
    </row>
    <row r="1455" spans="1:6" x14ac:dyDescent="0.25">
      <c r="A1455" s="108" t="s">
        <v>72</v>
      </c>
      <c r="B1455" s="122"/>
      <c r="C1455" s="122"/>
      <c r="D1455" s="122">
        <v>10266.200000000001</v>
      </c>
      <c r="E1455" s="150" t="str">
        <f t="shared" si="33"/>
        <v>-</v>
      </c>
    </row>
    <row r="1456" spans="1:6" x14ac:dyDescent="0.25">
      <c r="A1456" s="108" t="s">
        <v>74</v>
      </c>
      <c r="B1456" s="122"/>
      <c r="C1456" s="122"/>
      <c r="D1456" s="122">
        <v>72.78</v>
      </c>
      <c r="E1456" s="150" t="str">
        <f t="shared" si="33"/>
        <v>-</v>
      </c>
      <c r="F1456" s="115"/>
    </row>
    <row r="1457" spans="1:6" s="115" customFormat="1" x14ac:dyDescent="0.25">
      <c r="A1457" s="108" t="s">
        <v>78</v>
      </c>
      <c r="B1457" s="122"/>
      <c r="C1457" s="122"/>
      <c r="D1457" s="122">
        <v>3033.41</v>
      </c>
      <c r="E1457" s="150" t="str">
        <f t="shared" si="33"/>
        <v>-</v>
      </c>
      <c r="F1457"/>
    </row>
    <row r="1458" spans="1:6" x14ac:dyDescent="0.25">
      <c r="A1458" s="108" t="s">
        <v>79</v>
      </c>
      <c r="B1458" s="122"/>
      <c r="C1458" s="122"/>
      <c r="D1458" s="122">
        <v>218</v>
      </c>
      <c r="E1458" s="150" t="str">
        <f t="shared" si="33"/>
        <v>-</v>
      </c>
      <c r="F1458" s="115"/>
    </row>
    <row r="1459" spans="1:6" s="115" customFormat="1" x14ac:dyDescent="0.25">
      <c r="A1459" s="108" t="s">
        <v>80</v>
      </c>
      <c r="B1459" s="122"/>
      <c r="C1459" s="122"/>
      <c r="D1459" s="122">
        <v>239.67</v>
      </c>
      <c r="E1459" s="150" t="str">
        <f t="shared" si="33"/>
        <v>-</v>
      </c>
      <c r="F1459" s="118"/>
    </row>
    <row r="1460" spans="1:6" x14ac:dyDescent="0.25">
      <c r="A1460" s="108" t="s">
        <v>81</v>
      </c>
      <c r="B1460" s="122"/>
      <c r="C1460" s="122"/>
      <c r="D1460" s="122">
        <v>4198.24</v>
      </c>
      <c r="E1460" s="150" t="str">
        <f t="shared" si="33"/>
        <v>-</v>
      </c>
      <c r="F1460" s="118"/>
    </row>
    <row r="1461" spans="1:6" x14ac:dyDescent="0.25">
      <c r="A1461" s="107" t="s">
        <v>82</v>
      </c>
      <c r="B1461" s="121">
        <v>3725</v>
      </c>
      <c r="C1461" s="121">
        <v>3725</v>
      </c>
      <c r="D1461" s="121">
        <v>656.78</v>
      </c>
      <c r="E1461" s="147">
        <f t="shared" si="33"/>
        <v>17.631677852348993</v>
      </c>
      <c r="F1461" s="118"/>
    </row>
    <row r="1462" spans="1:6" x14ac:dyDescent="0.25">
      <c r="A1462" s="108" t="s">
        <v>85</v>
      </c>
      <c r="B1462" s="122"/>
      <c r="C1462" s="122"/>
      <c r="D1462" s="122">
        <v>514.47</v>
      </c>
      <c r="E1462" s="150" t="str">
        <f t="shared" si="33"/>
        <v>-</v>
      </c>
      <c r="F1462" s="115"/>
    </row>
    <row r="1463" spans="1:6" s="115" customFormat="1" x14ac:dyDescent="0.25">
      <c r="A1463" s="108" t="s">
        <v>87</v>
      </c>
      <c r="B1463" s="122"/>
      <c r="C1463" s="122"/>
      <c r="D1463" s="122">
        <v>142.31</v>
      </c>
      <c r="E1463" s="150" t="str">
        <f t="shared" si="33"/>
        <v>-</v>
      </c>
    </row>
    <row r="1464" spans="1:6" s="115" customFormat="1" x14ac:dyDescent="0.25">
      <c r="A1464" s="107" t="s">
        <v>100</v>
      </c>
      <c r="B1464" s="121">
        <v>500</v>
      </c>
      <c r="C1464" s="121">
        <v>500</v>
      </c>
      <c r="D1464" s="121">
        <v>0</v>
      </c>
      <c r="E1464" s="147">
        <f t="shared" si="33"/>
        <v>0</v>
      </c>
    </row>
    <row r="1465" spans="1:6" s="115" customFormat="1" x14ac:dyDescent="0.25">
      <c r="A1465" s="110" t="s">
        <v>193</v>
      </c>
      <c r="B1465" s="126">
        <v>673623</v>
      </c>
      <c r="C1465" s="126">
        <v>673623</v>
      </c>
      <c r="D1465" s="126">
        <v>335362.08</v>
      </c>
      <c r="E1465" s="148">
        <f t="shared" si="33"/>
        <v>49.784832168735335</v>
      </c>
      <c r="F1465"/>
    </row>
    <row r="1466" spans="1:6" s="115" customFormat="1" x14ac:dyDescent="0.25">
      <c r="A1466" s="107" t="s">
        <v>43</v>
      </c>
      <c r="B1466" s="121">
        <v>38000</v>
      </c>
      <c r="C1466" s="121">
        <v>38000</v>
      </c>
      <c r="D1466" s="121">
        <v>17663.32</v>
      </c>
      <c r="E1466" s="147">
        <f t="shared" si="33"/>
        <v>46.48242105263158</v>
      </c>
      <c r="F1466" s="118"/>
    </row>
    <row r="1467" spans="1:6" s="115" customFormat="1" x14ac:dyDescent="0.25">
      <c r="A1467" s="108" t="s">
        <v>45</v>
      </c>
      <c r="B1467" s="122"/>
      <c r="C1467" s="122"/>
      <c r="D1467" s="122">
        <v>13060.03</v>
      </c>
      <c r="E1467" s="150" t="str">
        <f t="shared" si="33"/>
        <v>-</v>
      </c>
      <c r="F1467" s="116"/>
    </row>
    <row r="1468" spans="1:6" s="156" customFormat="1" x14ac:dyDescent="0.25">
      <c r="A1468" s="108" t="s">
        <v>47</v>
      </c>
      <c r="B1468" s="122"/>
      <c r="C1468" s="122"/>
      <c r="D1468" s="122">
        <v>2680.47</v>
      </c>
      <c r="E1468" s="150" t="str">
        <f t="shared" si="33"/>
        <v>-</v>
      </c>
      <c r="F1468" s="116"/>
    </row>
    <row r="1469" spans="1:6" s="115" customFormat="1" x14ac:dyDescent="0.25">
      <c r="A1469" s="108" t="s">
        <v>49</v>
      </c>
      <c r="B1469" s="122"/>
      <c r="C1469" s="122"/>
      <c r="D1469" s="122">
        <v>1922.82</v>
      </c>
      <c r="E1469" s="150" t="str">
        <f t="shared" si="33"/>
        <v>-</v>
      </c>
      <c r="F1469" s="116"/>
    </row>
    <row r="1470" spans="1:6" s="115" customFormat="1" x14ac:dyDescent="0.25">
      <c r="A1470" s="107" t="s">
        <v>50</v>
      </c>
      <c r="B1470" s="121">
        <v>563623</v>
      </c>
      <c r="C1470" s="121">
        <v>563623</v>
      </c>
      <c r="D1470" s="121">
        <v>308151.15999999997</v>
      </c>
      <c r="E1470" s="147">
        <f t="shared" si="33"/>
        <v>54.673276285744187</v>
      </c>
      <c r="F1470" s="116"/>
    </row>
    <row r="1471" spans="1:6" s="156" customFormat="1" x14ac:dyDescent="0.25">
      <c r="A1471" s="108" t="s">
        <v>52</v>
      </c>
      <c r="B1471" s="122"/>
      <c r="C1471" s="122"/>
      <c r="D1471" s="122">
        <v>66746.7</v>
      </c>
      <c r="E1471" s="150" t="str">
        <f t="shared" si="33"/>
        <v>-</v>
      </c>
      <c r="F1471" s="116"/>
    </row>
    <row r="1472" spans="1:6" s="115" customFormat="1" x14ac:dyDescent="0.25">
      <c r="A1472" s="108" t="s">
        <v>53</v>
      </c>
      <c r="B1472" s="122"/>
      <c r="C1472" s="122"/>
      <c r="D1472" s="122">
        <v>16001.34</v>
      </c>
      <c r="E1472" s="150" t="str">
        <f t="shared" si="33"/>
        <v>-</v>
      </c>
      <c r="F1472" s="118"/>
    </row>
    <row r="1473" spans="1:6" s="115" customFormat="1" x14ac:dyDescent="0.25">
      <c r="A1473" s="108" t="s">
        <v>54</v>
      </c>
      <c r="B1473" s="122"/>
      <c r="C1473" s="122"/>
      <c r="D1473" s="122">
        <v>3115.52</v>
      </c>
      <c r="E1473" s="150" t="str">
        <f t="shared" si="33"/>
        <v>-</v>
      </c>
    </row>
    <row r="1474" spans="1:6" s="119" customFormat="1" x14ac:dyDescent="0.25">
      <c r="A1474" s="108" t="s">
        <v>57</v>
      </c>
      <c r="B1474" s="122"/>
      <c r="C1474" s="122"/>
      <c r="D1474" s="122">
        <v>17767.439999999999</v>
      </c>
      <c r="E1474" s="150" t="str">
        <f t="shared" ref="E1474:E1532" si="34">IFERROR(D1474/C1474*100,"-")</f>
        <v>-</v>
      </c>
      <c r="F1474" s="115"/>
    </row>
    <row r="1475" spans="1:6" s="115" customFormat="1" x14ac:dyDescent="0.25">
      <c r="A1475" s="108" t="s">
        <v>58</v>
      </c>
      <c r="B1475" s="122"/>
      <c r="C1475" s="122"/>
      <c r="D1475" s="122">
        <v>22018.240000000002</v>
      </c>
      <c r="E1475" s="150" t="str">
        <f t="shared" si="34"/>
        <v>-</v>
      </c>
    </row>
    <row r="1476" spans="1:6" s="115" customFormat="1" x14ac:dyDescent="0.25">
      <c r="A1476" s="108" t="s">
        <v>59</v>
      </c>
      <c r="B1476" s="122"/>
      <c r="C1476" s="122"/>
      <c r="D1476" s="122">
        <v>3300.66</v>
      </c>
      <c r="E1476" s="150" t="str">
        <f t="shared" si="34"/>
        <v>-</v>
      </c>
      <c r="F1476"/>
    </row>
    <row r="1477" spans="1:6" s="157" customFormat="1" x14ac:dyDescent="0.25">
      <c r="A1477" s="108" t="s">
        <v>60</v>
      </c>
      <c r="B1477" s="122"/>
      <c r="C1477" s="122"/>
      <c r="D1477" s="122">
        <v>3070.78</v>
      </c>
      <c r="E1477" s="150" t="str">
        <f t="shared" si="34"/>
        <v>-</v>
      </c>
      <c r="F1477"/>
    </row>
    <row r="1478" spans="1:6" s="156" customFormat="1" x14ac:dyDescent="0.25">
      <c r="A1478" s="108" t="s">
        <v>533</v>
      </c>
      <c r="B1478" s="122"/>
      <c r="C1478" s="122"/>
      <c r="D1478" s="122">
        <v>3072.01</v>
      </c>
      <c r="E1478" s="150" t="str">
        <f t="shared" si="34"/>
        <v>-</v>
      </c>
      <c r="F1478"/>
    </row>
    <row r="1479" spans="1:6" x14ac:dyDescent="0.25">
      <c r="A1479" s="108" t="s">
        <v>64</v>
      </c>
      <c r="B1479" s="122"/>
      <c r="C1479" s="122"/>
      <c r="D1479" s="122">
        <v>9703.6200000000008</v>
      </c>
      <c r="E1479" s="150" t="str">
        <f t="shared" si="34"/>
        <v>-</v>
      </c>
      <c r="F1479" s="115"/>
    </row>
    <row r="1480" spans="1:6" x14ac:dyDescent="0.25">
      <c r="A1480" s="108" t="s">
        <v>65</v>
      </c>
      <c r="B1480" s="122"/>
      <c r="C1480" s="122"/>
      <c r="D1480" s="122">
        <v>14255.64</v>
      </c>
      <c r="E1480" s="150" t="str">
        <f t="shared" si="34"/>
        <v>-</v>
      </c>
    </row>
    <row r="1481" spans="1:6" s="117" customFormat="1" x14ac:dyDescent="0.25">
      <c r="A1481" s="108" t="s">
        <v>66</v>
      </c>
      <c r="B1481" s="122"/>
      <c r="C1481" s="122"/>
      <c r="D1481" s="122">
        <v>3583.6</v>
      </c>
      <c r="E1481" s="150" t="str">
        <f t="shared" si="34"/>
        <v>-</v>
      </c>
    </row>
    <row r="1482" spans="1:6" s="118" customFormat="1" x14ac:dyDescent="0.25">
      <c r="A1482" s="108" t="s">
        <v>67</v>
      </c>
      <c r="B1482" s="122"/>
      <c r="C1482" s="122"/>
      <c r="D1482" s="122">
        <v>5573.61</v>
      </c>
      <c r="E1482" s="150" t="str">
        <f t="shared" si="34"/>
        <v>-</v>
      </c>
      <c r="F1482" s="115"/>
    </row>
    <row r="1483" spans="1:6" x14ac:dyDescent="0.25">
      <c r="A1483" s="108" t="s">
        <v>68</v>
      </c>
      <c r="B1483" s="122"/>
      <c r="C1483" s="122"/>
      <c r="D1483" s="122">
        <v>7094.54</v>
      </c>
      <c r="E1483" s="150" t="str">
        <f t="shared" si="34"/>
        <v>-</v>
      </c>
      <c r="F1483" s="115"/>
    </row>
    <row r="1484" spans="1:6" s="115" customFormat="1" x14ac:dyDescent="0.25">
      <c r="A1484" s="108" t="s">
        <v>69</v>
      </c>
      <c r="B1484" s="122"/>
      <c r="C1484" s="122"/>
      <c r="D1484" s="122">
        <v>149.9</v>
      </c>
      <c r="E1484" s="150" t="str">
        <f t="shared" si="34"/>
        <v>-</v>
      </c>
      <c r="F1484"/>
    </row>
    <row r="1485" spans="1:6" s="115" customFormat="1" x14ac:dyDescent="0.25">
      <c r="A1485" s="108" t="s">
        <v>70</v>
      </c>
      <c r="B1485" s="122"/>
      <c r="C1485" s="122"/>
      <c r="D1485" s="122">
        <v>49824.95</v>
      </c>
      <c r="E1485" s="150" t="str">
        <f t="shared" si="34"/>
        <v>-</v>
      </c>
    </row>
    <row r="1486" spans="1:6" x14ac:dyDescent="0.25">
      <c r="A1486" s="108" t="s">
        <v>71</v>
      </c>
      <c r="B1486" s="122"/>
      <c r="C1486" s="122"/>
      <c r="D1486" s="122">
        <v>8567.48</v>
      </c>
      <c r="E1486" s="150" t="str">
        <f t="shared" si="34"/>
        <v>-</v>
      </c>
    </row>
    <row r="1487" spans="1:6" s="115" customFormat="1" x14ac:dyDescent="0.25">
      <c r="A1487" s="108" t="s">
        <v>72</v>
      </c>
      <c r="B1487" s="122"/>
      <c r="C1487" s="122"/>
      <c r="D1487" s="122">
        <v>49672.32</v>
      </c>
      <c r="E1487" s="150" t="str">
        <f t="shared" si="34"/>
        <v>-</v>
      </c>
      <c r="F1487"/>
    </row>
    <row r="1488" spans="1:6" x14ac:dyDescent="0.25">
      <c r="A1488" s="108" t="s">
        <v>74</v>
      </c>
      <c r="B1488" s="122"/>
      <c r="C1488" s="122"/>
      <c r="D1488" s="122">
        <v>2299.5</v>
      </c>
      <c r="E1488" s="150" t="str">
        <f t="shared" si="34"/>
        <v>-</v>
      </c>
      <c r="F1488" s="115"/>
    </row>
    <row r="1489" spans="1:6" s="115" customFormat="1" x14ac:dyDescent="0.25">
      <c r="A1489" s="108" t="s">
        <v>77</v>
      </c>
      <c r="B1489" s="122"/>
      <c r="C1489" s="122"/>
      <c r="D1489" s="122">
        <v>3009.73</v>
      </c>
      <c r="E1489" s="150" t="str">
        <f t="shared" si="34"/>
        <v>-</v>
      </c>
      <c r="F1489"/>
    </row>
    <row r="1490" spans="1:6" s="115" customFormat="1" x14ac:dyDescent="0.25">
      <c r="A1490" s="108" t="s">
        <v>78</v>
      </c>
      <c r="B1490" s="122"/>
      <c r="C1490" s="122"/>
      <c r="D1490" s="122">
        <v>4319.92</v>
      </c>
      <c r="E1490" s="150" t="str">
        <f t="shared" si="34"/>
        <v>-</v>
      </c>
      <c r="F1490"/>
    </row>
    <row r="1491" spans="1:6" s="115" customFormat="1" x14ac:dyDescent="0.25">
      <c r="A1491" s="108" t="s">
        <v>79</v>
      </c>
      <c r="B1491" s="122"/>
      <c r="C1491" s="122"/>
      <c r="D1491" s="122">
        <v>1450</v>
      </c>
      <c r="E1491" s="150" t="str">
        <f t="shared" si="34"/>
        <v>-</v>
      </c>
      <c r="F1491"/>
    </row>
    <row r="1492" spans="1:6" s="118" customFormat="1" x14ac:dyDescent="0.25">
      <c r="A1492" s="108" t="s">
        <v>80</v>
      </c>
      <c r="B1492" s="122"/>
      <c r="C1492" s="122"/>
      <c r="D1492" s="122">
        <v>4816.79</v>
      </c>
      <c r="E1492" s="150" t="str">
        <f t="shared" si="34"/>
        <v>-</v>
      </c>
      <c r="F1492" s="115"/>
    </row>
    <row r="1493" spans="1:6" s="115" customFormat="1" x14ac:dyDescent="0.25">
      <c r="A1493" s="108" t="s">
        <v>81</v>
      </c>
      <c r="B1493" s="122"/>
      <c r="C1493" s="122"/>
      <c r="D1493" s="122">
        <v>8736.8700000000008</v>
      </c>
      <c r="E1493" s="150" t="str">
        <f t="shared" si="34"/>
        <v>-</v>
      </c>
      <c r="F1493"/>
    </row>
    <row r="1494" spans="1:6" s="115" customFormat="1" x14ac:dyDescent="0.25">
      <c r="A1494" s="107" t="s">
        <v>82</v>
      </c>
      <c r="B1494" s="121">
        <v>2000</v>
      </c>
      <c r="C1494" s="121">
        <v>2000</v>
      </c>
      <c r="D1494" s="121">
        <v>2256.8000000000002</v>
      </c>
      <c r="E1494" s="147">
        <f t="shared" si="34"/>
        <v>112.84</v>
      </c>
    </row>
    <row r="1495" spans="1:6" s="115" customFormat="1" x14ac:dyDescent="0.25">
      <c r="A1495" s="108" t="s">
        <v>85</v>
      </c>
      <c r="B1495" s="122"/>
      <c r="C1495" s="122"/>
      <c r="D1495" s="122">
        <v>2158.5300000000002</v>
      </c>
      <c r="E1495" s="150" t="str">
        <f t="shared" si="34"/>
        <v>-</v>
      </c>
    </row>
    <row r="1496" spans="1:6" s="115" customFormat="1" x14ac:dyDescent="0.25">
      <c r="A1496" s="108" t="s">
        <v>87</v>
      </c>
      <c r="B1496" s="122"/>
      <c r="C1496" s="122"/>
      <c r="D1496" s="122">
        <v>98.27</v>
      </c>
      <c r="E1496" s="150" t="str">
        <f t="shared" si="34"/>
        <v>-</v>
      </c>
    </row>
    <row r="1497" spans="1:6" s="115" customFormat="1" x14ac:dyDescent="0.25">
      <c r="A1497" s="107" t="s">
        <v>112</v>
      </c>
      <c r="B1497" s="121">
        <v>0</v>
      </c>
      <c r="C1497" s="121">
        <v>0</v>
      </c>
      <c r="D1497" s="121">
        <v>2000</v>
      </c>
      <c r="E1497" s="147" t="str">
        <f t="shared" si="34"/>
        <v>-</v>
      </c>
    </row>
    <row r="1498" spans="1:6" s="115" customFormat="1" x14ac:dyDescent="0.25">
      <c r="A1498" s="108" t="s">
        <v>537</v>
      </c>
      <c r="B1498" s="122"/>
      <c r="C1498" s="122"/>
      <c r="D1498" s="122">
        <v>2000</v>
      </c>
      <c r="E1498" s="150" t="str">
        <f t="shared" si="34"/>
        <v>-</v>
      </c>
      <c r="F1498"/>
    </row>
    <row r="1499" spans="1:6" s="115" customFormat="1" x14ac:dyDescent="0.25">
      <c r="A1499" s="107" t="s">
        <v>115</v>
      </c>
      <c r="B1499" s="121">
        <v>70000</v>
      </c>
      <c r="C1499" s="121">
        <v>70000</v>
      </c>
      <c r="D1499" s="121">
        <v>5290.8</v>
      </c>
      <c r="E1499" s="147">
        <f t="shared" si="34"/>
        <v>7.5582857142857147</v>
      </c>
    </row>
    <row r="1500" spans="1:6" s="115" customFormat="1" x14ac:dyDescent="0.25">
      <c r="A1500" s="108" t="s">
        <v>119</v>
      </c>
      <c r="B1500" s="122"/>
      <c r="C1500" s="122"/>
      <c r="D1500" s="122">
        <v>845.98</v>
      </c>
      <c r="E1500" s="150" t="str">
        <f t="shared" si="34"/>
        <v>-</v>
      </c>
      <c r="F1500"/>
    </row>
    <row r="1501" spans="1:6" s="115" customFormat="1" x14ac:dyDescent="0.25">
      <c r="A1501" s="108" t="s">
        <v>200</v>
      </c>
      <c r="B1501" s="122"/>
      <c r="C1501" s="122"/>
      <c r="D1501" s="122">
        <v>4444.82</v>
      </c>
      <c r="E1501" s="150" t="str">
        <f t="shared" si="34"/>
        <v>-</v>
      </c>
    </row>
    <row r="1502" spans="1:6" s="115" customFormat="1" x14ac:dyDescent="0.25">
      <c r="A1502" s="110" t="s">
        <v>196</v>
      </c>
      <c r="B1502" s="126">
        <v>2879000</v>
      </c>
      <c r="C1502" s="126">
        <v>2879000</v>
      </c>
      <c r="D1502" s="126">
        <v>1637764.59</v>
      </c>
      <c r="E1502" s="148">
        <f t="shared" si="34"/>
        <v>56.886578325807577</v>
      </c>
      <c r="F1502"/>
    </row>
    <row r="1503" spans="1:6" s="115" customFormat="1" x14ac:dyDescent="0.25">
      <c r="A1503" s="107" t="s">
        <v>50</v>
      </c>
      <c r="B1503" s="121">
        <v>2839315</v>
      </c>
      <c r="C1503" s="121">
        <v>2839315</v>
      </c>
      <c r="D1503" s="121">
        <v>1627885.87</v>
      </c>
      <c r="E1503" s="147">
        <f t="shared" si="34"/>
        <v>57.33375373989854</v>
      </c>
      <c r="F1503"/>
    </row>
    <row r="1504" spans="1:6" s="115" customFormat="1" x14ac:dyDescent="0.25">
      <c r="A1504" s="108" t="s">
        <v>52</v>
      </c>
      <c r="B1504" s="122"/>
      <c r="C1504" s="122"/>
      <c r="D1504" s="122">
        <v>51231.48</v>
      </c>
      <c r="E1504" s="150" t="str">
        <f t="shared" si="34"/>
        <v>-</v>
      </c>
    </row>
    <row r="1505" spans="1:6" s="115" customFormat="1" x14ac:dyDescent="0.25">
      <c r="A1505" s="108" t="s">
        <v>53</v>
      </c>
      <c r="B1505" s="122"/>
      <c r="C1505" s="122"/>
      <c r="D1505" s="122">
        <v>461991.99</v>
      </c>
      <c r="E1505" s="150" t="str">
        <f t="shared" si="34"/>
        <v>-</v>
      </c>
      <c r="F1505"/>
    </row>
    <row r="1506" spans="1:6" s="115" customFormat="1" x14ac:dyDescent="0.25">
      <c r="A1506" s="108" t="s">
        <v>54</v>
      </c>
      <c r="B1506" s="122"/>
      <c r="C1506" s="122"/>
      <c r="D1506" s="122">
        <v>8175.29</v>
      </c>
      <c r="E1506" s="150" t="str">
        <f t="shared" si="34"/>
        <v>-</v>
      </c>
    </row>
    <row r="1507" spans="1:6" s="115" customFormat="1" x14ac:dyDescent="0.25">
      <c r="A1507" s="108" t="s">
        <v>55</v>
      </c>
      <c r="B1507" s="122"/>
      <c r="C1507" s="122"/>
      <c r="D1507" s="122">
        <v>6085.71</v>
      </c>
      <c r="E1507" s="150" t="str">
        <f t="shared" si="34"/>
        <v>-</v>
      </c>
      <c r="F1507"/>
    </row>
    <row r="1508" spans="1:6" s="115" customFormat="1" x14ac:dyDescent="0.25">
      <c r="A1508" s="108" t="s">
        <v>57</v>
      </c>
      <c r="B1508" s="122"/>
      <c r="C1508" s="122"/>
      <c r="D1508" s="122">
        <v>135072.51</v>
      </c>
      <c r="E1508" s="150" t="str">
        <f t="shared" si="34"/>
        <v>-</v>
      </c>
    </row>
    <row r="1509" spans="1:6" s="115" customFormat="1" x14ac:dyDescent="0.25">
      <c r="A1509" s="108" t="s">
        <v>58</v>
      </c>
      <c r="B1509" s="122"/>
      <c r="C1509" s="122"/>
      <c r="D1509" s="122">
        <v>27188.799999999999</v>
      </c>
      <c r="E1509" s="150" t="str">
        <f t="shared" si="34"/>
        <v>-</v>
      </c>
    </row>
    <row r="1510" spans="1:6" s="115" customFormat="1" x14ac:dyDescent="0.25">
      <c r="A1510" s="108" t="s">
        <v>59</v>
      </c>
      <c r="B1510" s="122"/>
      <c r="C1510" s="122"/>
      <c r="D1510" s="122">
        <v>295616.81</v>
      </c>
      <c r="E1510" s="150" t="str">
        <f t="shared" si="34"/>
        <v>-</v>
      </c>
      <c r="F1510"/>
    </row>
    <row r="1511" spans="1:6" s="115" customFormat="1" x14ac:dyDescent="0.25">
      <c r="A1511" s="108" t="s">
        <v>60</v>
      </c>
      <c r="B1511" s="122"/>
      <c r="C1511" s="122"/>
      <c r="D1511" s="122">
        <v>53450.85</v>
      </c>
      <c r="E1511" s="150" t="str">
        <f t="shared" si="34"/>
        <v>-</v>
      </c>
      <c r="F1511"/>
    </row>
    <row r="1512" spans="1:6" s="115" customFormat="1" x14ac:dyDescent="0.25">
      <c r="A1512" s="108" t="s">
        <v>533</v>
      </c>
      <c r="B1512" s="122"/>
      <c r="C1512" s="122"/>
      <c r="D1512" s="122">
        <v>10237.959999999999</v>
      </c>
      <c r="E1512" s="150" t="str">
        <f t="shared" si="34"/>
        <v>-</v>
      </c>
      <c r="F1512"/>
    </row>
    <row r="1513" spans="1:6" s="115" customFormat="1" x14ac:dyDescent="0.25">
      <c r="A1513" s="108" t="s">
        <v>62</v>
      </c>
      <c r="B1513" s="122"/>
      <c r="C1513" s="122"/>
      <c r="D1513" s="122">
        <v>2772.49</v>
      </c>
      <c r="E1513" s="150" t="str">
        <f t="shared" si="34"/>
        <v>-</v>
      </c>
      <c r="F1513"/>
    </row>
    <row r="1514" spans="1:6" s="156" customFormat="1" x14ac:dyDescent="0.25">
      <c r="A1514" s="108" t="s">
        <v>64</v>
      </c>
      <c r="B1514" s="122"/>
      <c r="C1514" s="122"/>
      <c r="D1514" s="122">
        <v>43533.24</v>
      </c>
      <c r="E1514" s="150" t="str">
        <f t="shared" si="34"/>
        <v>-</v>
      </c>
      <c r="F1514" s="115"/>
    </row>
    <row r="1515" spans="1:6" s="156" customFormat="1" x14ac:dyDescent="0.25">
      <c r="A1515" s="108" t="s">
        <v>65</v>
      </c>
      <c r="B1515" s="122"/>
      <c r="C1515" s="122"/>
      <c r="D1515" s="122">
        <v>142322.16</v>
      </c>
      <c r="E1515" s="150" t="str">
        <f t="shared" si="34"/>
        <v>-</v>
      </c>
      <c r="F1515" s="115"/>
    </row>
    <row r="1516" spans="1:6" s="156" customFormat="1" x14ac:dyDescent="0.25">
      <c r="A1516" s="108" t="s">
        <v>66</v>
      </c>
      <c r="B1516" s="122"/>
      <c r="C1516" s="122"/>
      <c r="D1516" s="122">
        <v>24732.03</v>
      </c>
      <c r="E1516" s="150" t="str">
        <f t="shared" si="34"/>
        <v>-</v>
      </c>
      <c r="F1516" s="115"/>
    </row>
    <row r="1517" spans="1:6" s="156" customFormat="1" ht="23.25" customHeight="1" x14ac:dyDescent="0.25">
      <c r="A1517" s="108" t="s">
        <v>67</v>
      </c>
      <c r="B1517" s="122"/>
      <c r="C1517" s="122"/>
      <c r="D1517" s="122">
        <v>59192.11</v>
      </c>
      <c r="E1517" s="150" t="str">
        <f t="shared" si="34"/>
        <v>-</v>
      </c>
      <c r="F1517" s="115"/>
    </row>
    <row r="1518" spans="1:6" s="156" customFormat="1" ht="21.75" customHeight="1" x14ac:dyDescent="0.25">
      <c r="A1518" s="108" t="s">
        <v>68</v>
      </c>
      <c r="B1518" s="122"/>
      <c r="C1518" s="122"/>
      <c r="D1518" s="122">
        <v>30601.78</v>
      </c>
      <c r="E1518" s="150" t="str">
        <f t="shared" si="34"/>
        <v>-</v>
      </c>
      <c r="F1518"/>
    </row>
    <row r="1519" spans="1:6" s="156" customFormat="1" x14ac:dyDescent="0.25">
      <c r="A1519" s="108" t="s">
        <v>69</v>
      </c>
      <c r="B1519" s="122"/>
      <c r="C1519" s="122"/>
      <c r="D1519" s="122">
        <v>9368.7900000000009</v>
      </c>
      <c r="E1519" s="150" t="str">
        <f t="shared" si="34"/>
        <v>-</v>
      </c>
      <c r="F1519"/>
    </row>
    <row r="1520" spans="1:6" s="156" customFormat="1" x14ac:dyDescent="0.25">
      <c r="A1520" s="108" t="s">
        <v>70</v>
      </c>
      <c r="B1520" s="122"/>
      <c r="C1520" s="122"/>
      <c r="D1520" s="122">
        <v>34213.01</v>
      </c>
      <c r="E1520" s="150" t="str">
        <f t="shared" si="34"/>
        <v>-</v>
      </c>
      <c r="F1520" s="115"/>
    </row>
    <row r="1521" spans="1:6" s="156" customFormat="1" x14ac:dyDescent="0.25">
      <c r="A1521" s="108" t="s">
        <v>71</v>
      </c>
      <c r="B1521" s="122"/>
      <c r="C1521" s="122"/>
      <c r="D1521" s="122">
        <v>27836.32</v>
      </c>
      <c r="E1521" s="150" t="str">
        <f t="shared" si="34"/>
        <v>-</v>
      </c>
      <c r="F1521"/>
    </row>
    <row r="1522" spans="1:6" s="156" customFormat="1" x14ac:dyDescent="0.25">
      <c r="A1522" s="108" t="s">
        <v>72</v>
      </c>
      <c r="B1522" s="122"/>
      <c r="C1522" s="122"/>
      <c r="D1522" s="122">
        <v>175483.24</v>
      </c>
      <c r="E1522" s="150" t="str">
        <f t="shared" si="34"/>
        <v>-</v>
      </c>
      <c r="F1522"/>
    </row>
    <row r="1523" spans="1:6" x14ac:dyDescent="0.25">
      <c r="A1523" s="108" t="s">
        <v>74</v>
      </c>
      <c r="B1523" s="122"/>
      <c r="C1523" s="122"/>
      <c r="D1523" s="122">
        <v>215.15</v>
      </c>
      <c r="E1523" s="150" t="str">
        <f t="shared" si="34"/>
        <v>-</v>
      </c>
      <c r="F1523" s="115"/>
    </row>
    <row r="1524" spans="1:6" s="156" customFormat="1" x14ac:dyDescent="0.25">
      <c r="A1524" s="108" t="s">
        <v>77</v>
      </c>
      <c r="B1524" s="122"/>
      <c r="C1524" s="122"/>
      <c r="D1524" s="122">
        <v>14648.28</v>
      </c>
      <c r="E1524" s="150" t="str">
        <f t="shared" si="34"/>
        <v>-</v>
      </c>
      <c r="F1524"/>
    </row>
    <row r="1525" spans="1:6" s="156" customFormat="1" x14ac:dyDescent="0.25">
      <c r="A1525" s="108" t="s">
        <v>78</v>
      </c>
      <c r="B1525" s="122"/>
      <c r="C1525" s="122"/>
      <c r="D1525" s="122">
        <v>1669.13</v>
      </c>
      <c r="E1525" s="150" t="str">
        <f t="shared" si="34"/>
        <v>-</v>
      </c>
      <c r="F1525"/>
    </row>
    <row r="1526" spans="1:6" x14ac:dyDescent="0.25">
      <c r="A1526" s="108" t="s">
        <v>79</v>
      </c>
      <c r="B1526" s="122"/>
      <c r="C1526" s="122"/>
      <c r="D1526" s="122">
        <v>1596.45</v>
      </c>
      <c r="E1526" s="150" t="str">
        <f t="shared" si="34"/>
        <v>-</v>
      </c>
    </row>
    <row r="1527" spans="1:6" s="115" customFormat="1" x14ac:dyDescent="0.25">
      <c r="A1527" s="108" t="s">
        <v>80</v>
      </c>
      <c r="B1527" s="122"/>
      <c r="C1527" s="122"/>
      <c r="D1527" s="122">
        <v>3449.39</v>
      </c>
      <c r="E1527" s="150" t="str">
        <f t="shared" si="34"/>
        <v>-</v>
      </c>
    </row>
    <row r="1528" spans="1:6" s="115" customFormat="1" x14ac:dyDescent="0.25">
      <c r="A1528" s="108" t="s">
        <v>81</v>
      </c>
      <c r="B1528" s="122"/>
      <c r="C1528" s="122"/>
      <c r="D1528" s="122">
        <v>7200.9</v>
      </c>
      <c r="E1528" s="150" t="str">
        <f t="shared" si="34"/>
        <v>-</v>
      </c>
      <c r="F1528"/>
    </row>
    <row r="1529" spans="1:6" s="156" customFormat="1" x14ac:dyDescent="0.25">
      <c r="A1529" s="107" t="s">
        <v>82</v>
      </c>
      <c r="B1529" s="121">
        <v>39285</v>
      </c>
      <c r="C1529" s="121">
        <v>39285</v>
      </c>
      <c r="D1529" s="121">
        <v>9625.75</v>
      </c>
      <c r="E1529" s="147">
        <f t="shared" si="34"/>
        <v>24.502354588265241</v>
      </c>
      <c r="F1529"/>
    </row>
    <row r="1530" spans="1:6" s="117" customFormat="1" x14ac:dyDescent="0.25">
      <c r="A1530" s="108" t="s">
        <v>438</v>
      </c>
      <c r="B1530" s="122"/>
      <c r="C1530" s="122"/>
      <c r="D1530" s="122">
        <v>673.77</v>
      </c>
      <c r="E1530" s="150" t="str">
        <f t="shared" si="34"/>
        <v>-</v>
      </c>
      <c r="F1530"/>
    </row>
    <row r="1531" spans="1:6" s="115" customFormat="1" x14ac:dyDescent="0.25">
      <c r="A1531" s="108" t="s">
        <v>85</v>
      </c>
      <c r="B1531" s="122"/>
      <c r="C1531" s="122"/>
      <c r="D1531" s="122">
        <v>8919.7000000000007</v>
      </c>
      <c r="E1531" s="150" t="str">
        <f t="shared" si="34"/>
        <v>-</v>
      </c>
      <c r="F1531"/>
    </row>
    <row r="1532" spans="1:6" s="115" customFormat="1" x14ac:dyDescent="0.25">
      <c r="A1532" s="108" t="s">
        <v>87</v>
      </c>
      <c r="B1532" s="122"/>
      <c r="C1532" s="122"/>
      <c r="D1532" s="122">
        <v>32.28</v>
      </c>
      <c r="E1532" s="150" t="str">
        <f t="shared" si="34"/>
        <v>-</v>
      </c>
      <c r="F1532"/>
    </row>
    <row r="1533" spans="1:6" s="115" customFormat="1" x14ac:dyDescent="0.25">
      <c r="A1533" s="107" t="s">
        <v>100</v>
      </c>
      <c r="B1533" s="121">
        <v>100</v>
      </c>
      <c r="C1533" s="121">
        <v>100</v>
      </c>
      <c r="D1533" s="121">
        <v>0</v>
      </c>
      <c r="E1533" s="147">
        <f t="shared" ref="E1533:E1591" si="35">IFERROR(D1533/C1533*100,"-")</f>
        <v>0</v>
      </c>
      <c r="F1533"/>
    </row>
    <row r="1534" spans="1:6" s="118" customFormat="1" x14ac:dyDescent="0.25">
      <c r="A1534" s="107" t="s">
        <v>115</v>
      </c>
      <c r="B1534" s="121">
        <v>300</v>
      </c>
      <c r="C1534" s="121">
        <v>300</v>
      </c>
      <c r="D1534" s="121">
        <v>252.97</v>
      </c>
      <c r="E1534" s="147">
        <f t="shared" si="35"/>
        <v>84.323333333333323</v>
      </c>
      <c r="F1534" s="115"/>
    </row>
    <row r="1535" spans="1:6" s="116" customFormat="1" x14ac:dyDescent="0.25">
      <c r="A1535" s="108" t="s">
        <v>127</v>
      </c>
      <c r="B1535" s="122"/>
      <c r="C1535" s="122"/>
      <c r="D1535" s="122">
        <v>252.97</v>
      </c>
      <c r="E1535" s="150" t="str">
        <f t="shared" si="35"/>
        <v>-</v>
      </c>
      <c r="F1535"/>
    </row>
    <row r="1536" spans="1:6" s="118" customFormat="1" x14ac:dyDescent="0.25">
      <c r="A1536" s="110" t="s">
        <v>195</v>
      </c>
      <c r="B1536" s="126">
        <v>32950326</v>
      </c>
      <c r="C1536" s="126">
        <v>32950326</v>
      </c>
      <c r="D1536" s="126">
        <v>19213532.989999998</v>
      </c>
      <c r="E1536" s="148">
        <f t="shared" si="35"/>
        <v>58.310600599217132</v>
      </c>
      <c r="F1536" s="115"/>
    </row>
    <row r="1537" spans="1:6" x14ac:dyDescent="0.25">
      <c r="A1537" s="107" t="s">
        <v>43</v>
      </c>
      <c r="B1537" s="121">
        <v>32672795</v>
      </c>
      <c r="C1537" s="121">
        <v>32672795</v>
      </c>
      <c r="D1537" s="121">
        <v>18941642.260000002</v>
      </c>
      <c r="E1537" s="147">
        <f t="shared" si="35"/>
        <v>57.973743170732718</v>
      </c>
    </row>
    <row r="1538" spans="1:6" s="118" customFormat="1" x14ac:dyDescent="0.25">
      <c r="A1538" s="108" t="s">
        <v>45</v>
      </c>
      <c r="B1538" s="122"/>
      <c r="C1538" s="122"/>
      <c r="D1538" s="122">
        <v>15263055.57</v>
      </c>
      <c r="E1538" s="150" t="str">
        <f t="shared" si="35"/>
        <v>-</v>
      </c>
      <c r="F1538"/>
    </row>
    <row r="1539" spans="1:6" s="118" customFormat="1" x14ac:dyDescent="0.25">
      <c r="A1539" s="108" t="s">
        <v>177</v>
      </c>
      <c r="B1539" s="122"/>
      <c r="C1539" s="122"/>
      <c r="D1539" s="122">
        <v>500653.06</v>
      </c>
      <c r="E1539" s="150" t="str">
        <f t="shared" si="35"/>
        <v>-</v>
      </c>
      <c r="F1539" s="115"/>
    </row>
    <row r="1540" spans="1:6" x14ac:dyDescent="0.25">
      <c r="A1540" s="108" t="s">
        <v>331</v>
      </c>
      <c r="B1540" s="122"/>
      <c r="C1540" s="122"/>
      <c r="D1540" s="122">
        <v>53912.38</v>
      </c>
      <c r="E1540" s="150" t="str">
        <f t="shared" si="35"/>
        <v>-</v>
      </c>
      <c r="F1540" s="115"/>
    </row>
    <row r="1541" spans="1:6" s="115" customFormat="1" x14ac:dyDescent="0.25">
      <c r="A1541" s="108" t="s">
        <v>47</v>
      </c>
      <c r="B1541" s="122"/>
      <c r="C1541" s="122"/>
      <c r="D1541" s="122">
        <v>493611.41</v>
      </c>
      <c r="E1541" s="150" t="str">
        <f t="shared" si="35"/>
        <v>-</v>
      </c>
    </row>
    <row r="1542" spans="1:6" s="115" customFormat="1" x14ac:dyDescent="0.25">
      <c r="A1542" s="108" t="s">
        <v>49</v>
      </c>
      <c r="B1542" s="122"/>
      <c r="C1542" s="122"/>
      <c r="D1542" s="122">
        <v>2630409.84</v>
      </c>
      <c r="E1542" s="150" t="str">
        <f t="shared" si="35"/>
        <v>-</v>
      </c>
      <c r="F1542" s="117"/>
    </row>
    <row r="1543" spans="1:6" s="115" customFormat="1" x14ac:dyDescent="0.25">
      <c r="A1543" s="107" t="s">
        <v>50</v>
      </c>
      <c r="B1543" s="121">
        <v>274581</v>
      </c>
      <c r="C1543" s="121">
        <v>274581</v>
      </c>
      <c r="D1543" s="121">
        <v>271398.07</v>
      </c>
      <c r="E1543" s="147">
        <f t="shared" si="35"/>
        <v>98.840804717005184</v>
      </c>
      <c r="F1543" s="118"/>
    </row>
    <row r="1544" spans="1:6" s="115" customFormat="1" x14ac:dyDescent="0.25">
      <c r="A1544" s="108" t="s">
        <v>52</v>
      </c>
      <c r="B1544" s="122"/>
      <c r="C1544" s="122"/>
      <c r="D1544" s="122">
        <v>20587.64</v>
      </c>
      <c r="E1544" s="150" t="str">
        <f t="shared" si="35"/>
        <v>-</v>
      </c>
    </row>
    <row r="1545" spans="1:6" x14ac:dyDescent="0.25">
      <c r="A1545" s="108" t="s">
        <v>54</v>
      </c>
      <c r="B1545" s="122"/>
      <c r="C1545" s="122"/>
      <c r="D1545" s="122">
        <v>100</v>
      </c>
      <c r="E1545" s="150" t="str">
        <f t="shared" si="35"/>
        <v>-</v>
      </c>
      <c r="F1545" s="115"/>
    </row>
    <row r="1546" spans="1:6" x14ac:dyDescent="0.25">
      <c r="A1546" s="108" t="s">
        <v>57</v>
      </c>
      <c r="B1546" s="122"/>
      <c r="C1546" s="122"/>
      <c r="D1546" s="122">
        <v>15945.31</v>
      </c>
      <c r="E1546" s="150" t="str">
        <f t="shared" si="35"/>
        <v>-</v>
      </c>
      <c r="F1546" s="119"/>
    </row>
    <row r="1547" spans="1:6" s="157" customFormat="1" x14ac:dyDescent="0.25">
      <c r="A1547" s="108" t="s">
        <v>58</v>
      </c>
      <c r="B1547" s="122"/>
      <c r="C1547" s="122"/>
      <c r="D1547" s="122">
        <v>11719.69</v>
      </c>
      <c r="E1547" s="150" t="str">
        <f t="shared" si="35"/>
        <v>-</v>
      </c>
      <c r="F1547" s="115"/>
    </row>
    <row r="1548" spans="1:6" s="156" customFormat="1" x14ac:dyDescent="0.25">
      <c r="A1548" s="108" t="s">
        <v>60</v>
      </c>
      <c r="B1548" s="122"/>
      <c r="C1548" s="122"/>
      <c r="D1548" s="122">
        <v>1210.0899999999999</v>
      </c>
      <c r="E1548" s="150" t="str">
        <f t="shared" si="35"/>
        <v>-</v>
      </c>
      <c r="F1548" s="118"/>
    </row>
    <row r="1549" spans="1:6" s="115" customFormat="1" x14ac:dyDescent="0.25">
      <c r="A1549" s="108" t="s">
        <v>533</v>
      </c>
      <c r="B1549" s="122"/>
      <c r="C1549" s="122"/>
      <c r="D1549" s="122">
        <v>31.25</v>
      </c>
      <c r="E1549" s="150" t="str">
        <f t="shared" si="35"/>
        <v>-</v>
      </c>
    </row>
    <row r="1550" spans="1:6" s="156" customFormat="1" x14ac:dyDescent="0.25">
      <c r="A1550" s="108" t="s">
        <v>64</v>
      </c>
      <c r="B1550" s="122"/>
      <c r="C1550" s="122"/>
      <c r="D1550" s="122">
        <v>7984.11</v>
      </c>
      <c r="E1550" s="150" t="str">
        <f t="shared" si="35"/>
        <v>-</v>
      </c>
      <c r="F1550" s="115"/>
    </row>
    <row r="1551" spans="1:6" x14ac:dyDescent="0.25">
      <c r="A1551" s="108" t="s">
        <v>65</v>
      </c>
      <c r="B1551" s="122"/>
      <c r="C1551" s="122"/>
      <c r="D1551" s="122">
        <v>4787.45</v>
      </c>
      <c r="E1551" s="150" t="str">
        <f t="shared" si="35"/>
        <v>-</v>
      </c>
    </row>
    <row r="1552" spans="1:6" s="115" customFormat="1" x14ac:dyDescent="0.25">
      <c r="A1552" s="108" t="s">
        <v>66</v>
      </c>
      <c r="B1552" s="122"/>
      <c r="C1552" s="122"/>
      <c r="D1552" s="122">
        <v>16742.25</v>
      </c>
      <c r="E1552" s="150" t="str">
        <f t="shared" si="35"/>
        <v>-</v>
      </c>
    </row>
    <row r="1553" spans="1:6" s="156" customFormat="1" x14ac:dyDescent="0.25">
      <c r="A1553" s="108" t="s">
        <v>67</v>
      </c>
      <c r="B1553" s="122"/>
      <c r="C1553" s="122"/>
      <c r="D1553" s="122">
        <v>637.91999999999996</v>
      </c>
      <c r="E1553" s="150" t="str">
        <f t="shared" si="35"/>
        <v>-</v>
      </c>
      <c r="F1553"/>
    </row>
    <row r="1554" spans="1:6" s="156" customFormat="1" x14ac:dyDescent="0.25">
      <c r="A1554" s="108" t="s">
        <v>68</v>
      </c>
      <c r="B1554" s="122"/>
      <c r="C1554" s="122"/>
      <c r="D1554" s="122">
        <v>38250</v>
      </c>
      <c r="E1554" s="150" t="str">
        <f t="shared" si="35"/>
        <v>-</v>
      </c>
      <c r="F1554"/>
    </row>
    <row r="1555" spans="1:6" s="156" customFormat="1" x14ac:dyDescent="0.25">
      <c r="A1555" s="108" t="s">
        <v>70</v>
      </c>
      <c r="B1555" s="122"/>
      <c r="C1555" s="122"/>
      <c r="D1555" s="122">
        <v>140143.95000000001</v>
      </c>
      <c r="E1555" s="150" t="str">
        <f t="shared" si="35"/>
        <v>-</v>
      </c>
      <c r="F1555" s="115"/>
    </row>
    <row r="1556" spans="1:6" s="157" customFormat="1" x14ac:dyDescent="0.25">
      <c r="A1556" s="108" t="s">
        <v>71</v>
      </c>
      <c r="B1556" s="122"/>
      <c r="C1556" s="122"/>
      <c r="D1556" s="122">
        <v>212.5</v>
      </c>
      <c r="E1556" s="150" t="str">
        <f t="shared" si="35"/>
        <v>-</v>
      </c>
      <c r="F1556"/>
    </row>
    <row r="1557" spans="1:6" s="156" customFormat="1" x14ac:dyDescent="0.25">
      <c r="A1557" s="108" t="s">
        <v>72</v>
      </c>
      <c r="B1557" s="122"/>
      <c r="C1557" s="122"/>
      <c r="D1557" s="122">
        <v>6708.86</v>
      </c>
      <c r="E1557" s="150" t="str">
        <f t="shared" si="35"/>
        <v>-</v>
      </c>
      <c r="F1557"/>
    </row>
    <row r="1558" spans="1:6" s="115" customFormat="1" x14ac:dyDescent="0.25">
      <c r="A1558" s="108" t="s">
        <v>78</v>
      </c>
      <c r="B1558" s="122"/>
      <c r="C1558" s="122"/>
      <c r="D1558" s="122">
        <v>200.64</v>
      </c>
      <c r="E1558" s="150" t="str">
        <f t="shared" si="35"/>
        <v>-</v>
      </c>
      <c r="F1558"/>
    </row>
    <row r="1559" spans="1:6" s="156" customFormat="1" x14ac:dyDescent="0.25">
      <c r="A1559" s="108" t="s">
        <v>80</v>
      </c>
      <c r="B1559" s="122"/>
      <c r="C1559" s="122"/>
      <c r="D1559" s="122">
        <v>4817</v>
      </c>
      <c r="E1559" s="150" t="str">
        <f t="shared" si="35"/>
        <v>-</v>
      </c>
      <c r="F1559" s="115"/>
    </row>
    <row r="1560" spans="1:6" x14ac:dyDescent="0.25">
      <c r="A1560" s="108" t="s">
        <v>81</v>
      </c>
      <c r="B1560" s="122"/>
      <c r="C1560" s="122"/>
      <c r="D1560" s="122">
        <v>1319.41</v>
      </c>
      <c r="E1560" s="150" t="str">
        <f t="shared" si="35"/>
        <v>-</v>
      </c>
      <c r="F1560" s="116"/>
    </row>
    <row r="1561" spans="1:6" x14ac:dyDescent="0.25">
      <c r="A1561" s="107" t="s">
        <v>82</v>
      </c>
      <c r="B1561" s="121">
        <v>1700</v>
      </c>
      <c r="C1561" s="121">
        <v>1700</v>
      </c>
      <c r="D1561" s="121">
        <v>212.83</v>
      </c>
      <c r="E1561" s="147">
        <f t="shared" si="35"/>
        <v>12.519411764705884</v>
      </c>
    </row>
    <row r="1562" spans="1:6" s="115" customFormat="1" ht="13.5" customHeight="1" x14ac:dyDescent="0.25">
      <c r="A1562" s="108" t="s">
        <v>85</v>
      </c>
      <c r="B1562" s="122"/>
      <c r="C1562" s="122"/>
      <c r="D1562" s="122">
        <v>212.83</v>
      </c>
      <c r="E1562" s="150" t="str">
        <f t="shared" si="35"/>
        <v>-</v>
      </c>
      <c r="F1562"/>
    </row>
    <row r="1563" spans="1:6" s="115" customFormat="1" ht="13.5" customHeight="1" x14ac:dyDescent="0.25">
      <c r="A1563" s="107" t="s">
        <v>100</v>
      </c>
      <c r="B1563" s="121">
        <v>0</v>
      </c>
      <c r="C1563" s="121">
        <v>0</v>
      </c>
      <c r="D1563" s="121">
        <v>279.83</v>
      </c>
      <c r="E1563" s="147" t="str">
        <f t="shared" si="35"/>
        <v>-</v>
      </c>
      <c r="F1563"/>
    </row>
    <row r="1564" spans="1:6" s="115" customFormat="1" ht="13.5" customHeight="1" x14ac:dyDescent="0.25">
      <c r="A1564" s="108" t="s">
        <v>102</v>
      </c>
      <c r="B1564" s="122"/>
      <c r="C1564" s="122"/>
      <c r="D1564" s="122">
        <v>279.83</v>
      </c>
      <c r="E1564" s="150" t="str">
        <f t="shared" si="35"/>
        <v>-</v>
      </c>
      <c r="F1564"/>
    </row>
    <row r="1565" spans="1:6" s="115" customFormat="1" ht="13.5" customHeight="1" x14ac:dyDescent="0.25">
      <c r="A1565" s="107" t="s">
        <v>115</v>
      </c>
      <c r="B1565" s="121">
        <v>1250</v>
      </c>
      <c r="C1565" s="121">
        <v>1250</v>
      </c>
      <c r="D1565" s="121">
        <v>0</v>
      </c>
      <c r="E1565" s="147">
        <f t="shared" si="35"/>
        <v>0</v>
      </c>
      <c r="F1565" s="130"/>
    </row>
    <row r="1566" spans="1:6" s="115" customFormat="1" ht="13.5" customHeight="1" x14ac:dyDescent="0.25">
      <c r="A1566" s="110" t="s">
        <v>247</v>
      </c>
      <c r="B1566" s="126">
        <v>3451</v>
      </c>
      <c r="C1566" s="126">
        <v>3451</v>
      </c>
      <c r="D1566" s="126">
        <v>0</v>
      </c>
      <c r="E1566" s="148">
        <f t="shared" si="35"/>
        <v>0</v>
      </c>
      <c r="F1566" s="120"/>
    </row>
    <row r="1567" spans="1:6" s="115" customFormat="1" ht="13.5" customHeight="1" x14ac:dyDescent="0.25">
      <c r="A1567" s="107" t="s">
        <v>43</v>
      </c>
      <c r="B1567" s="121">
        <v>116</v>
      </c>
      <c r="C1567" s="121">
        <v>116</v>
      </c>
      <c r="D1567" s="121">
        <v>0</v>
      </c>
      <c r="E1567" s="147">
        <f t="shared" si="35"/>
        <v>0</v>
      </c>
      <c r="F1567" s="120"/>
    </row>
    <row r="1568" spans="1:6" s="115" customFormat="1" ht="13.5" customHeight="1" x14ac:dyDescent="0.25">
      <c r="A1568" s="107" t="s">
        <v>50</v>
      </c>
      <c r="B1568" s="121">
        <v>3335</v>
      </c>
      <c r="C1568" s="121">
        <v>3335</v>
      </c>
      <c r="D1568" s="121">
        <v>0</v>
      </c>
      <c r="E1568" s="147">
        <f t="shared" si="35"/>
        <v>0</v>
      </c>
      <c r="F1568" s="116"/>
    </row>
    <row r="1569" spans="1:6" s="115" customFormat="1" ht="13.5" customHeight="1" x14ac:dyDescent="0.25">
      <c r="A1569" s="110" t="s">
        <v>191</v>
      </c>
      <c r="B1569" s="126">
        <v>600</v>
      </c>
      <c r="C1569" s="126">
        <v>600</v>
      </c>
      <c r="D1569" s="126">
        <v>0</v>
      </c>
      <c r="E1569" s="148">
        <f t="shared" si="35"/>
        <v>0</v>
      </c>
      <c r="F1569"/>
    </row>
    <row r="1570" spans="1:6" s="115" customFormat="1" x14ac:dyDescent="0.25">
      <c r="A1570" s="107" t="s">
        <v>115</v>
      </c>
      <c r="B1570" s="121">
        <v>600</v>
      </c>
      <c r="C1570" s="121">
        <v>600</v>
      </c>
      <c r="D1570" s="121">
        <v>0</v>
      </c>
      <c r="E1570" s="147">
        <f t="shared" si="35"/>
        <v>0</v>
      </c>
      <c r="F1570"/>
    </row>
    <row r="1571" spans="1:6" s="117" customFormat="1" x14ac:dyDescent="0.25">
      <c r="A1571" s="106" t="s">
        <v>439</v>
      </c>
      <c r="B1571" s="123">
        <v>291750</v>
      </c>
      <c r="C1571" s="123">
        <v>291750</v>
      </c>
      <c r="D1571" s="123">
        <v>158036.31</v>
      </c>
      <c r="E1571" s="149">
        <f t="shared" si="35"/>
        <v>54.168401028277636</v>
      </c>
    </row>
    <row r="1572" spans="1:6" s="156" customFormat="1" x14ac:dyDescent="0.25">
      <c r="A1572" s="110" t="s">
        <v>193</v>
      </c>
      <c r="B1572" s="126">
        <v>0</v>
      </c>
      <c r="C1572" s="126">
        <v>0</v>
      </c>
      <c r="D1572" s="126">
        <v>2419.4899999999998</v>
      </c>
      <c r="E1572" s="148" t="str">
        <f t="shared" si="35"/>
        <v>-</v>
      </c>
      <c r="F1572"/>
    </row>
    <row r="1573" spans="1:6" s="115" customFormat="1" ht="14.25" customHeight="1" x14ac:dyDescent="0.25">
      <c r="A1573" s="107" t="s">
        <v>50</v>
      </c>
      <c r="B1573" s="121">
        <v>0</v>
      </c>
      <c r="C1573" s="121">
        <v>0</v>
      </c>
      <c r="D1573" s="121">
        <v>2419.4899999999998</v>
      </c>
      <c r="E1573" s="147" t="str">
        <f t="shared" si="35"/>
        <v>-</v>
      </c>
      <c r="F1573"/>
    </row>
    <row r="1574" spans="1:6" ht="14.25" customHeight="1" x14ac:dyDescent="0.25">
      <c r="A1574" s="108" t="s">
        <v>57</v>
      </c>
      <c r="B1574" s="122"/>
      <c r="C1574" s="122"/>
      <c r="D1574" s="122">
        <v>863.1</v>
      </c>
      <c r="E1574" s="150" t="str">
        <f t="shared" si="35"/>
        <v>-</v>
      </c>
    </row>
    <row r="1575" spans="1:6" ht="14.25" customHeight="1" x14ac:dyDescent="0.25">
      <c r="A1575" s="108" t="s">
        <v>58</v>
      </c>
      <c r="B1575" s="122"/>
      <c r="C1575" s="122"/>
      <c r="D1575" s="122">
        <v>1133.43</v>
      </c>
      <c r="E1575" s="150" t="str">
        <f t="shared" si="35"/>
        <v>-</v>
      </c>
    </row>
    <row r="1576" spans="1:6" s="117" customFormat="1" ht="14.25" customHeight="1" x14ac:dyDescent="0.25">
      <c r="A1576" s="108" t="s">
        <v>67</v>
      </c>
      <c r="B1576" s="122"/>
      <c r="C1576" s="122"/>
      <c r="D1576" s="122">
        <v>119.86</v>
      </c>
      <c r="E1576" s="150" t="str">
        <f t="shared" si="35"/>
        <v>-</v>
      </c>
      <c r="F1576"/>
    </row>
    <row r="1577" spans="1:6" s="115" customFormat="1" ht="14.25" customHeight="1" x14ac:dyDescent="0.25">
      <c r="A1577" s="108" t="s">
        <v>72</v>
      </c>
      <c r="B1577" s="122"/>
      <c r="C1577" s="122"/>
      <c r="D1577" s="122">
        <v>303.10000000000002</v>
      </c>
      <c r="E1577" s="150" t="str">
        <f t="shared" ref="E1577" si="36">IFERROR(D1577/C1577*100,"-")</f>
        <v>-</v>
      </c>
      <c r="F1577" s="118"/>
    </row>
    <row r="1578" spans="1:6" ht="14.25" customHeight="1" x14ac:dyDescent="0.25">
      <c r="A1578" s="110" t="s">
        <v>196</v>
      </c>
      <c r="B1578" s="126">
        <v>291750</v>
      </c>
      <c r="C1578" s="126">
        <v>291750</v>
      </c>
      <c r="D1578" s="126">
        <v>155616.82</v>
      </c>
      <c r="E1578" s="148">
        <f t="shared" si="35"/>
        <v>53.339098543273359</v>
      </c>
    </row>
    <row r="1579" spans="1:6" s="115" customFormat="1" ht="14.25" customHeight="1" x14ac:dyDescent="0.25">
      <c r="A1579" s="107" t="s">
        <v>50</v>
      </c>
      <c r="B1579" s="121">
        <v>0</v>
      </c>
      <c r="C1579" s="121">
        <v>0</v>
      </c>
      <c r="D1579" s="121">
        <v>125931.72</v>
      </c>
      <c r="E1579" s="147" t="str">
        <f t="shared" si="35"/>
        <v>-</v>
      </c>
    </row>
    <row r="1580" spans="1:6" ht="14.25" customHeight="1" x14ac:dyDescent="0.25">
      <c r="A1580" s="108" t="s">
        <v>57</v>
      </c>
      <c r="B1580" s="122"/>
      <c r="C1580" s="122"/>
      <c r="D1580" s="122">
        <v>5900.09</v>
      </c>
      <c r="E1580" s="150" t="str">
        <f t="shared" si="35"/>
        <v>-</v>
      </c>
      <c r="F1580" s="115"/>
    </row>
    <row r="1581" spans="1:6" s="115" customFormat="1" ht="14.25" customHeight="1" x14ac:dyDescent="0.25">
      <c r="A1581" s="108" t="s">
        <v>58</v>
      </c>
      <c r="B1581" s="122"/>
      <c r="C1581" s="122"/>
      <c r="D1581" s="122">
        <v>63255.26</v>
      </c>
      <c r="E1581" s="150" t="str">
        <f t="shared" si="35"/>
        <v>-</v>
      </c>
      <c r="F1581"/>
    </row>
    <row r="1582" spans="1:6" s="118" customFormat="1" ht="14.25" customHeight="1" x14ac:dyDescent="0.25">
      <c r="A1582" s="108" t="s">
        <v>59</v>
      </c>
      <c r="B1582" s="122"/>
      <c r="C1582" s="122"/>
      <c r="D1582" s="122">
        <v>20813.88</v>
      </c>
      <c r="E1582" s="150" t="str">
        <f t="shared" si="35"/>
        <v>-</v>
      </c>
      <c r="F1582"/>
    </row>
    <row r="1583" spans="1:6" s="118" customFormat="1" ht="14.25" customHeight="1" x14ac:dyDescent="0.25">
      <c r="A1583" s="108" t="s">
        <v>533</v>
      </c>
      <c r="B1583" s="122"/>
      <c r="C1583" s="122"/>
      <c r="D1583" s="122">
        <v>115.31</v>
      </c>
      <c r="E1583" s="150" t="str">
        <f t="shared" si="35"/>
        <v>-</v>
      </c>
      <c r="F1583" s="115"/>
    </row>
    <row r="1584" spans="1:6" s="118" customFormat="1" x14ac:dyDescent="0.25">
      <c r="A1584" s="108" t="s">
        <v>64</v>
      </c>
      <c r="B1584" s="122"/>
      <c r="C1584" s="122"/>
      <c r="D1584" s="122">
        <v>93.53</v>
      </c>
      <c r="E1584" s="150" t="str">
        <f t="shared" si="35"/>
        <v>-</v>
      </c>
      <c r="F1584" s="116"/>
    </row>
    <row r="1585" spans="1:6" ht="14.25" customHeight="1" x14ac:dyDescent="0.25">
      <c r="A1585" s="108" t="s">
        <v>65</v>
      </c>
      <c r="B1585" s="122"/>
      <c r="C1585" s="122"/>
      <c r="D1585" s="122">
        <v>12255.16</v>
      </c>
      <c r="E1585" s="150" t="str">
        <f t="shared" si="35"/>
        <v>-</v>
      </c>
    </row>
    <row r="1586" spans="1:6" s="115" customFormat="1" ht="14.25" customHeight="1" x14ac:dyDescent="0.25">
      <c r="A1586" s="108" t="s">
        <v>67</v>
      </c>
      <c r="B1586" s="122"/>
      <c r="C1586" s="122"/>
      <c r="D1586" s="122">
        <v>16235.15</v>
      </c>
      <c r="E1586" s="150" t="str">
        <f t="shared" si="35"/>
        <v>-</v>
      </c>
      <c r="F1586" s="117"/>
    </row>
    <row r="1587" spans="1:6" s="115" customFormat="1" ht="14.25" customHeight="1" x14ac:dyDescent="0.25">
      <c r="A1587" s="108" t="s">
        <v>68</v>
      </c>
      <c r="B1587" s="122"/>
      <c r="C1587" s="122"/>
      <c r="D1587" s="122">
        <v>117.15</v>
      </c>
      <c r="E1587" s="150" t="str">
        <f t="shared" si="35"/>
        <v>-</v>
      </c>
    </row>
    <row r="1588" spans="1:6" s="115" customFormat="1" ht="14.25" customHeight="1" x14ac:dyDescent="0.25">
      <c r="A1588" s="108" t="s">
        <v>69</v>
      </c>
      <c r="B1588" s="122"/>
      <c r="C1588" s="122"/>
      <c r="D1588" s="122">
        <v>258.45</v>
      </c>
      <c r="E1588" s="150" t="str">
        <f t="shared" si="35"/>
        <v>-</v>
      </c>
      <c r="F1588" s="116"/>
    </row>
    <row r="1589" spans="1:6" ht="14.25" customHeight="1" x14ac:dyDescent="0.25">
      <c r="A1589" s="108" t="s">
        <v>71</v>
      </c>
      <c r="B1589" s="122"/>
      <c r="C1589" s="122"/>
      <c r="D1589" s="122">
        <v>1789.61</v>
      </c>
      <c r="E1589" s="150" t="str">
        <f t="shared" si="35"/>
        <v>-</v>
      </c>
    </row>
    <row r="1590" spans="1:6" s="118" customFormat="1" ht="14.25" customHeight="1" x14ac:dyDescent="0.25">
      <c r="A1590" s="108" t="s">
        <v>72</v>
      </c>
      <c r="B1590" s="122"/>
      <c r="C1590" s="122"/>
      <c r="D1590" s="122">
        <v>5098.13</v>
      </c>
      <c r="E1590" s="150" t="str">
        <f t="shared" si="35"/>
        <v>-</v>
      </c>
      <c r="F1590" s="115"/>
    </row>
    <row r="1591" spans="1:6" s="116" customFormat="1" ht="14.25" customHeight="1" x14ac:dyDescent="0.25">
      <c r="A1591" s="107" t="s">
        <v>100</v>
      </c>
      <c r="B1591" s="121">
        <v>291750</v>
      </c>
      <c r="C1591" s="121">
        <v>291750</v>
      </c>
      <c r="D1591" s="121">
        <v>29685.1</v>
      </c>
      <c r="E1591" s="147">
        <f t="shared" si="35"/>
        <v>10.17484147386461</v>
      </c>
      <c r="F1591"/>
    </row>
    <row r="1592" spans="1:6" s="116" customFormat="1" ht="14.25" customHeight="1" x14ac:dyDescent="0.25">
      <c r="A1592" s="108" t="s">
        <v>103</v>
      </c>
      <c r="B1592" s="122"/>
      <c r="C1592" s="122"/>
      <c r="D1592" s="122">
        <v>29685.1</v>
      </c>
      <c r="E1592" s="150" t="str">
        <f t="shared" ref="E1592:E1648" si="37">IFERROR(D1592/C1592*100,"-")</f>
        <v>-</v>
      </c>
      <c r="F1592" s="117"/>
    </row>
    <row r="1593" spans="1:6" s="116" customFormat="1" ht="14.25" customHeight="1" x14ac:dyDescent="0.25">
      <c r="A1593" s="106" t="s">
        <v>440</v>
      </c>
      <c r="B1593" s="123">
        <v>91800</v>
      </c>
      <c r="C1593" s="123">
        <v>91800</v>
      </c>
      <c r="D1593" s="123">
        <v>45895.89</v>
      </c>
      <c r="E1593" s="149">
        <f t="shared" si="37"/>
        <v>49.995522875816995</v>
      </c>
      <c r="F1593" s="115"/>
    </row>
    <row r="1594" spans="1:6" s="116" customFormat="1" ht="14.25" customHeight="1" x14ac:dyDescent="0.25">
      <c r="A1594" s="110" t="s">
        <v>196</v>
      </c>
      <c r="B1594" s="126">
        <v>91800</v>
      </c>
      <c r="C1594" s="126">
        <v>91800</v>
      </c>
      <c r="D1594" s="126">
        <v>45895.89</v>
      </c>
      <c r="E1594" s="148">
        <f t="shared" si="37"/>
        <v>49.995522875816995</v>
      </c>
      <c r="F1594" s="115"/>
    </row>
    <row r="1595" spans="1:6" s="116" customFormat="1" ht="14.25" customHeight="1" x14ac:dyDescent="0.25">
      <c r="A1595" s="107" t="s">
        <v>100</v>
      </c>
      <c r="B1595" s="121">
        <v>91800</v>
      </c>
      <c r="C1595" s="121">
        <v>91800</v>
      </c>
      <c r="D1595" s="121">
        <v>45895.89</v>
      </c>
      <c r="E1595" s="147">
        <f t="shared" si="37"/>
        <v>49.995522875816995</v>
      </c>
      <c r="F1595" s="115"/>
    </row>
    <row r="1596" spans="1:6" s="118" customFormat="1" ht="14.25" customHeight="1" x14ac:dyDescent="0.25">
      <c r="A1596" s="108" t="s">
        <v>103</v>
      </c>
      <c r="B1596" s="122"/>
      <c r="C1596" s="122"/>
      <c r="D1596" s="122">
        <v>45895.89</v>
      </c>
      <c r="E1596" s="150" t="str">
        <f t="shared" si="37"/>
        <v>-</v>
      </c>
    </row>
    <row r="1597" spans="1:6" s="115" customFormat="1" ht="14.25" customHeight="1" x14ac:dyDescent="0.25">
      <c r="A1597" s="106" t="s">
        <v>441</v>
      </c>
      <c r="B1597" s="123">
        <v>358401</v>
      </c>
      <c r="C1597" s="123">
        <v>358401</v>
      </c>
      <c r="D1597" s="123">
        <v>222872.38</v>
      </c>
      <c r="E1597" s="149">
        <f t="shared" si="37"/>
        <v>62.185200376115027</v>
      </c>
      <c r="F1597"/>
    </row>
    <row r="1598" spans="1:6" s="115" customFormat="1" ht="14.25" customHeight="1" x14ac:dyDescent="0.25">
      <c r="A1598" s="110" t="s">
        <v>197</v>
      </c>
      <c r="B1598" s="126">
        <v>85000</v>
      </c>
      <c r="C1598" s="126">
        <v>85000</v>
      </c>
      <c r="D1598" s="126">
        <v>12539.06</v>
      </c>
      <c r="E1598" s="148">
        <f t="shared" si="37"/>
        <v>14.751835294117646</v>
      </c>
    </row>
    <row r="1599" spans="1:6" s="156" customFormat="1" ht="14.25" customHeight="1" x14ac:dyDescent="0.25">
      <c r="A1599" s="107" t="s">
        <v>50</v>
      </c>
      <c r="B1599" s="121">
        <v>15000</v>
      </c>
      <c r="C1599" s="121">
        <v>15000</v>
      </c>
      <c r="D1599" s="121">
        <v>0</v>
      </c>
      <c r="E1599" s="147">
        <f t="shared" si="37"/>
        <v>0</v>
      </c>
      <c r="F1599"/>
    </row>
    <row r="1600" spans="1:6" ht="14.25" customHeight="1" x14ac:dyDescent="0.25">
      <c r="A1600" s="107" t="s">
        <v>115</v>
      </c>
      <c r="B1600" s="121">
        <v>60000</v>
      </c>
      <c r="C1600" s="121">
        <v>60000</v>
      </c>
      <c r="D1600" s="121">
        <v>8931.56</v>
      </c>
      <c r="E1600" s="147">
        <f t="shared" si="37"/>
        <v>14.885933333333332</v>
      </c>
      <c r="F1600" s="118"/>
    </row>
    <row r="1601" spans="1:6" ht="14.25" customHeight="1" x14ac:dyDescent="0.25">
      <c r="A1601" s="108" t="s">
        <v>119</v>
      </c>
      <c r="B1601" s="122"/>
      <c r="C1601" s="122"/>
      <c r="D1601" s="122">
        <v>8169.46</v>
      </c>
      <c r="E1601" s="150" t="str">
        <f t="shared" si="37"/>
        <v>-</v>
      </c>
    </row>
    <row r="1602" spans="1:6" ht="14.25" customHeight="1" x14ac:dyDescent="0.25">
      <c r="A1602" s="108" t="s">
        <v>120</v>
      </c>
      <c r="B1602" s="122"/>
      <c r="C1602" s="122"/>
      <c r="D1602" s="122">
        <v>472.44</v>
      </c>
      <c r="E1602" s="150" t="str">
        <f t="shared" si="37"/>
        <v>-</v>
      </c>
      <c r="F1602" s="115"/>
    </row>
    <row r="1603" spans="1:6" ht="14.25" customHeight="1" x14ac:dyDescent="0.25">
      <c r="A1603" s="108" t="s">
        <v>123</v>
      </c>
      <c r="B1603" s="122"/>
      <c r="C1603" s="122"/>
      <c r="D1603" s="122">
        <v>289.66000000000003</v>
      </c>
      <c r="E1603" s="150" t="str">
        <f t="shared" si="37"/>
        <v>-</v>
      </c>
      <c r="F1603" s="115"/>
    </row>
    <row r="1604" spans="1:6" s="115" customFormat="1" ht="14.25" customHeight="1" x14ac:dyDescent="0.25">
      <c r="A1604" s="107" t="s">
        <v>130</v>
      </c>
      <c r="B1604" s="121">
        <v>10000</v>
      </c>
      <c r="C1604" s="121">
        <v>10000</v>
      </c>
      <c r="D1604" s="121">
        <v>3607.5</v>
      </c>
      <c r="E1604" s="147">
        <f t="shared" si="37"/>
        <v>36.075000000000003</v>
      </c>
    </row>
    <row r="1605" spans="1:6" ht="14.25" customHeight="1" x14ac:dyDescent="0.25">
      <c r="A1605" s="108" t="s">
        <v>132</v>
      </c>
      <c r="B1605" s="122"/>
      <c r="C1605" s="122"/>
      <c r="D1605" s="122">
        <v>3607.5</v>
      </c>
      <c r="E1605" s="150" t="str">
        <f t="shared" si="37"/>
        <v>-</v>
      </c>
    </row>
    <row r="1606" spans="1:6" s="117" customFormat="1" ht="14.25" customHeight="1" x14ac:dyDescent="0.25">
      <c r="A1606" s="110" t="s">
        <v>193</v>
      </c>
      <c r="B1606" s="126">
        <v>0</v>
      </c>
      <c r="C1606" s="126">
        <v>0</v>
      </c>
      <c r="D1606" s="126">
        <v>111.25</v>
      </c>
      <c r="E1606" s="148" t="str">
        <f t="shared" si="37"/>
        <v>-</v>
      </c>
      <c r="F1606" s="118"/>
    </row>
    <row r="1607" spans="1:6" s="115" customFormat="1" ht="14.25" customHeight="1" x14ac:dyDescent="0.25">
      <c r="A1607" s="107" t="s">
        <v>115</v>
      </c>
      <c r="B1607" s="121">
        <v>0</v>
      </c>
      <c r="C1607" s="121">
        <v>0</v>
      </c>
      <c r="D1607" s="121">
        <v>111.25</v>
      </c>
      <c r="E1607" s="147" t="str">
        <f t="shared" si="37"/>
        <v>-</v>
      </c>
      <c r="F1607"/>
    </row>
    <row r="1608" spans="1:6" s="115" customFormat="1" ht="14.25" customHeight="1" x14ac:dyDescent="0.25">
      <c r="A1608" s="108" t="s">
        <v>119</v>
      </c>
      <c r="B1608" s="122"/>
      <c r="C1608" s="122"/>
      <c r="D1608" s="122">
        <v>111.25</v>
      </c>
      <c r="E1608" s="150" t="str">
        <f t="shared" si="37"/>
        <v>-</v>
      </c>
      <c r="F1608"/>
    </row>
    <row r="1609" spans="1:6" ht="14.25" customHeight="1" x14ac:dyDescent="0.25">
      <c r="A1609" s="110" t="s">
        <v>196</v>
      </c>
      <c r="B1609" s="126">
        <v>246601</v>
      </c>
      <c r="C1609" s="126">
        <v>246601</v>
      </c>
      <c r="D1609" s="126">
        <v>181282.38</v>
      </c>
      <c r="E1609" s="148">
        <f t="shared" si="37"/>
        <v>73.512426956906097</v>
      </c>
      <c r="F1609" s="115"/>
    </row>
    <row r="1610" spans="1:6" s="115" customFormat="1" ht="14.25" customHeight="1" x14ac:dyDescent="0.25">
      <c r="A1610" s="107" t="s">
        <v>115</v>
      </c>
      <c r="B1610" s="121">
        <v>95000</v>
      </c>
      <c r="C1610" s="121">
        <v>95000</v>
      </c>
      <c r="D1610" s="121">
        <v>67286.880000000005</v>
      </c>
      <c r="E1610" s="147">
        <f t="shared" si="37"/>
        <v>70.828294736842111</v>
      </c>
      <c r="F1610"/>
    </row>
    <row r="1611" spans="1:6" ht="14.25" customHeight="1" x14ac:dyDescent="0.25">
      <c r="A1611" s="108" t="s">
        <v>119</v>
      </c>
      <c r="B1611" s="122"/>
      <c r="C1611" s="122"/>
      <c r="D1611" s="122">
        <v>39758.53</v>
      </c>
      <c r="E1611" s="150" t="str">
        <f t="shared" si="37"/>
        <v>-</v>
      </c>
    </row>
    <row r="1612" spans="1:6" ht="14.25" customHeight="1" x14ac:dyDescent="0.25">
      <c r="A1612" s="108" t="s">
        <v>121</v>
      </c>
      <c r="B1612" s="122"/>
      <c r="C1612" s="122"/>
      <c r="D1612" s="122">
        <v>6227.8</v>
      </c>
      <c r="E1612" s="150" t="str">
        <f t="shared" si="37"/>
        <v>-</v>
      </c>
    </row>
    <row r="1613" spans="1:6" s="115" customFormat="1" ht="14.25" customHeight="1" x14ac:dyDescent="0.25">
      <c r="A1613" s="108" t="s">
        <v>122</v>
      </c>
      <c r="B1613" s="122"/>
      <c r="C1613" s="122"/>
      <c r="D1613" s="122">
        <v>3000</v>
      </c>
      <c r="E1613" s="150" t="str">
        <f t="shared" si="37"/>
        <v>-</v>
      </c>
      <c r="F1613"/>
    </row>
    <row r="1614" spans="1:6" ht="14.25" customHeight="1" x14ac:dyDescent="0.25">
      <c r="A1614" s="108" t="s">
        <v>123</v>
      </c>
      <c r="B1614" s="122"/>
      <c r="C1614" s="122"/>
      <c r="D1614" s="122">
        <v>18300.55</v>
      </c>
      <c r="E1614" s="150" t="str">
        <f t="shared" si="37"/>
        <v>-</v>
      </c>
    </row>
    <row r="1615" spans="1:6" ht="14.25" customHeight="1" x14ac:dyDescent="0.25">
      <c r="A1615" s="107" t="s">
        <v>130</v>
      </c>
      <c r="B1615" s="121">
        <v>151601</v>
      </c>
      <c r="C1615" s="121">
        <v>151601</v>
      </c>
      <c r="D1615" s="121">
        <v>113995.5</v>
      </c>
      <c r="E1615" s="147">
        <f t="shared" si="37"/>
        <v>75.194424838886292</v>
      </c>
    </row>
    <row r="1616" spans="1:6" s="156" customFormat="1" ht="14.25" customHeight="1" x14ac:dyDescent="0.25">
      <c r="A1616" s="108" t="s">
        <v>132</v>
      </c>
      <c r="B1616" s="122"/>
      <c r="C1616" s="122"/>
      <c r="D1616" s="122">
        <v>113995.5</v>
      </c>
      <c r="E1616" s="150" t="str">
        <f t="shared" si="37"/>
        <v>-</v>
      </c>
      <c r="F1616"/>
    </row>
    <row r="1617" spans="1:6" s="115" customFormat="1" ht="14.25" customHeight="1" x14ac:dyDescent="0.25">
      <c r="A1617" s="110" t="s">
        <v>195</v>
      </c>
      <c r="B1617" s="126">
        <v>12000</v>
      </c>
      <c r="C1617" s="126">
        <v>12000</v>
      </c>
      <c r="D1617" s="126">
        <v>16675.03</v>
      </c>
      <c r="E1617" s="148">
        <f t="shared" si="37"/>
        <v>138.95858333333334</v>
      </c>
      <c r="F1617"/>
    </row>
    <row r="1618" spans="1:6" ht="14.25" customHeight="1" x14ac:dyDescent="0.25">
      <c r="A1618" s="107" t="s">
        <v>115</v>
      </c>
      <c r="B1618" s="121">
        <v>11000</v>
      </c>
      <c r="C1618" s="121">
        <v>11000</v>
      </c>
      <c r="D1618" s="121">
        <v>16675.03</v>
      </c>
      <c r="E1618" s="147">
        <f t="shared" si="37"/>
        <v>151.59118181818181</v>
      </c>
      <c r="F1618" s="115"/>
    </row>
    <row r="1619" spans="1:6" s="115" customFormat="1" ht="14.25" customHeight="1" x14ac:dyDescent="0.25">
      <c r="A1619" s="108" t="s">
        <v>119</v>
      </c>
      <c r="B1619" s="122"/>
      <c r="C1619" s="122"/>
      <c r="D1619" s="122">
        <v>9285</v>
      </c>
      <c r="E1619" s="150" t="str">
        <f t="shared" si="37"/>
        <v>-</v>
      </c>
      <c r="F1619" s="117"/>
    </row>
    <row r="1620" spans="1:6" s="115" customFormat="1" ht="14.25" customHeight="1" x14ac:dyDescent="0.25">
      <c r="A1620" s="108" t="s">
        <v>122</v>
      </c>
      <c r="B1620" s="122"/>
      <c r="C1620" s="122"/>
      <c r="D1620" s="122">
        <v>3992.59</v>
      </c>
      <c r="E1620" s="150" t="str">
        <f t="shared" si="37"/>
        <v>-</v>
      </c>
      <c r="F1620"/>
    </row>
    <row r="1621" spans="1:6" ht="14.25" customHeight="1" x14ac:dyDescent="0.25">
      <c r="A1621" s="108" t="s">
        <v>123</v>
      </c>
      <c r="B1621" s="122"/>
      <c r="C1621" s="122"/>
      <c r="D1621" s="122">
        <v>3397.44</v>
      </c>
      <c r="E1621" s="150" t="str">
        <f t="shared" si="37"/>
        <v>-</v>
      </c>
      <c r="F1621" s="118"/>
    </row>
    <row r="1622" spans="1:6" s="115" customFormat="1" ht="14.25" customHeight="1" x14ac:dyDescent="0.25">
      <c r="A1622" s="107" t="s">
        <v>130</v>
      </c>
      <c r="B1622" s="121">
        <v>1000</v>
      </c>
      <c r="C1622" s="121">
        <v>1000</v>
      </c>
      <c r="D1622" s="121">
        <v>0</v>
      </c>
      <c r="E1622" s="147">
        <f t="shared" si="37"/>
        <v>0</v>
      </c>
      <c r="F1622"/>
    </row>
    <row r="1623" spans="1:6" ht="14.25" customHeight="1" x14ac:dyDescent="0.25">
      <c r="A1623" s="110" t="s">
        <v>247</v>
      </c>
      <c r="B1623" s="126">
        <v>2000</v>
      </c>
      <c r="C1623" s="126">
        <v>2000</v>
      </c>
      <c r="D1623" s="126">
        <v>12264.66</v>
      </c>
      <c r="E1623" s="148">
        <f t="shared" si="37"/>
        <v>613.23299999999995</v>
      </c>
      <c r="F1623" s="115"/>
    </row>
    <row r="1624" spans="1:6" ht="14.25" customHeight="1" x14ac:dyDescent="0.25">
      <c r="A1624" s="107" t="s">
        <v>115</v>
      </c>
      <c r="B1624" s="121">
        <v>2000</v>
      </c>
      <c r="C1624" s="121">
        <v>2000</v>
      </c>
      <c r="D1624" s="121">
        <v>12264.66</v>
      </c>
      <c r="E1624" s="147">
        <f t="shared" si="37"/>
        <v>613.23299999999995</v>
      </c>
      <c r="F1624" s="115"/>
    </row>
    <row r="1625" spans="1:6" s="115" customFormat="1" x14ac:dyDescent="0.25">
      <c r="A1625" s="108" t="s">
        <v>119</v>
      </c>
      <c r="B1625" s="122"/>
      <c r="C1625" s="122"/>
      <c r="D1625" s="122">
        <v>11028.41</v>
      </c>
      <c r="E1625" s="150" t="str">
        <f t="shared" si="37"/>
        <v>-</v>
      </c>
    </row>
    <row r="1626" spans="1:6" s="115" customFormat="1" x14ac:dyDescent="0.25">
      <c r="A1626" s="108" t="s">
        <v>121</v>
      </c>
      <c r="B1626" s="122"/>
      <c r="C1626" s="122"/>
      <c r="D1626" s="122">
        <v>1236.25</v>
      </c>
      <c r="E1626" s="150" t="str">
        <f t="shared" si="37"/>
        <v>-</v>
      </c>
    </row>
    <row r="1627" spans="1:6" x14ac:dyDescent="0.25">
      <c r="A1627" s="110" t="s">
        <v>191</v>
      </c>
      <c r="B1627" s="126">
        <v>12800</v>
      </c>
      <c r="C1627" s="126">
        <v>12800</v>
      </c>
      <c r="D1627" s="126">
        <v>0</v>
      </c>
      <c r="E1627" s="148">
        <f t="shared" si="37"/>
        <v>0</v>
      </c>
      <c r="F1627" s="115"/>
    </row>
    <row r="1628" spans="1:6" x14ac:dyDescent="0.25">
      <c r="A1628" s="107" t="s">
        <v>115</v>
      </c>
      <c r="B1628" s="121">
        <v>12800</v>
      </c>
      <c r="C1628" s="121">
        <v>12800</v>
      </c>
      <c r="D1628" s="121">
        <v>0</v>
      </c>
      <c r="E1628" s="147">
        <f t="shared" si="37"/>
        <v>0</v>
      </c>
    </row>
    <row r="1629" spans="1:6" s="115" customFormat="1" x14ac:dyDescent="0.25">
      <c r="A1629" s="106" t="s">
        <v>442</v>
      </c>
      <c r="B1629" s="123">
        <v>2100</v>
      </c>
      <c r="C1629" s="123">
        <v>2100</v>
      </c>
      <c r="D1629" s="123">
        <v>0</v>
      </c>
      <c r="E1629" s="149">
        <f t="shared" si="37"/>
        <v>0</v>
      </c>
    </row>
    <row r="1630" spans="1:6" x14ac:dyDescent="0.25">
      <c r="A1630" s="110" t="s">
        <v>197</v>
      </c>
      <c r="B1630" s="126">
        <v>2100</v>
      </c>
      <c r="C1630" s="126">
        <v>2100</v>
      </c>
      <c r="D1630" s="126">
        <v>0</v>
      </c>
      <c r="E1630" s="148">
        <f t="shared" si="37"/>
        <v>0</v>
      </c>
      <c r="F1630" s="115"/>
    </row>
    <row r="1631" spans="1:6" s="115" customFormat="1" x14ac:dyDescent="0.25">
      <c r="A1631" s="107" t="s">
        <v>50</v>
      </c>
      <c r="B1631" s="121">
        <v>2100</v>
      </c>
      <c r="C1631" s="121">
        <v>2100</v>
      </c>
      <c r="D1631" s="121">
        <v>0</v>
      </c>
      <c r="E1631" s="147">
        <f t="shared" si="37"/>
        <v>0</v>
      </c>
      <c r="F1631"/>
    </row>
    <row r="1632" spans="1:6" x14ac:dyDescent="0.25">
      <c r="A1632" s="107"/>
      <c r="B1632" s="121"/>
      <c r="C1632" s="121"/>
      <c r="D1632" s="121"/>
      <c r="E1632" s="147" t="str">
        <f t="shared" si="37"/>
        <v>-</v>
      </c>
    </row>
    <row r="1633" spans="1:6" s="115" customFormat="1" ht="26.25" x14ac:dyDescent="0.25">
      <c r="A1633" s="104" t="s">
        <v>565</v>
      </c>
      <c r="B1633" s="121">
        <v>464350</v>
      </c>
      <c r="C1633" s="121">
        <v>549350</v>
      </c>
      <c r="D1633" s="121">
        <v>93789.31</v>
      </c>
      <c r="E1633" s="147">
        <f t="shared" si="37"/>
        <v>17.072778738509147</v>
      </c>
    </row>
    <row r="1634" spans="1:6" s="115" customFormat="1" x14ac:dyDescent="0.25">
      <c r="A1634" s="110" t="s">
        <v>190</v>
      </c>
      <c r="B1634" s="126">
        <v>251050</v>
      </c>
      <c r="C1634" s="126">
        <v>336050</v>
      </c>
      <c r="D1634" s="126">
        <v>83191.12</v>
      </c>
      <c r="E1634" s="148">
        <f t="shared" si="37"/>
        <v>24.755578038982293</v>
      </c>
    </row>
    <row r="1635" spans="1:6" x14ac:dyDescent="0.25">
      <c r="A1635" s="110" t="s">
        <v>197</v>
      </c>
      <c r="B1635" s="126">
        <v>133000</v>
      </c>
      <c r="C1635" s="126">
        <v>133000</v>
      </c>
      <c r="D1635" s="126">
        <v>10598.19</v>
      </c>
      <c r="E1635" s="148">
        <f t="shared" si="37"/>
        <v>7.9685639097744367</v>
      </c>
    </row>
    <row r="1636" spans="1:6" x14ac:dyDescent="0.25">
      <c r="A1636" s="110" t="s">
        <v>194</v>
      </c>
      <c r="B1636" s="126">
        <v>80300</v>
      </c>
      <c r="C1636" s="126">
        <v>80300</v>
      </c>
      <c r="D1636" s="126">
        <v>0</v>
      </c>
      <c r="E1636" s="148">
        <f t="shared" si="37"/>
        <v>0</v>
      </c>
      <c r="F1636" s="117"/>
    </row>
    <row r="1637" spans="1:6" x14ac:dyDescent="0.25">
      <c r="A1637" s="110"/>
      <c r="B1637" s="126"/>
      <c r="C1637" s="126"/>
      <c r="D1637" s="126"/>
      <c r="E1637" s="148" t="str">
        <f t="shared" si="37"/>
        <v>-</v>
      </c>
      <c r="F1637" s="117"/>
    </row>
    <row r="1638" spans="1:6" x14ac:dyDescent="0.25">
      <c r="A1638" s="104" t="s">
        <v>390</v>
      </c>
      <c r="B1638" s="121">
        <v>92300</v>
      </c>
      <c r="C1638" s="121">
        <v>177300</v>
      </c>
      <c r="D1638" s="121">
        <v>34781.25</v>
      </c>
      <c r="E1638" s="147">
        <f t="shared" si="37"/>
        <v>19.617174280879865</v>
      </c>
      <c r="F1638" s="117"/>
    </row>
    <row r="1639" spans="1:6" s="156" customFormat="1" x14ac:dyDescent="0.25">
      <c r="A1639" s="106" t="s">
        <v>566</v>
      </c>
      <c r="B1639" s="123">
        <v>92300</v>
      </c>
      <c r="C1639" s="123">
        <v>177300</v>
      </c>
      <c r="D1639" s="123">
        <v>34781.25</v>
      </c>
      <c r="E1639" s="149">
        <f t="shared" si="37"/>
        <v>19.617174280879865</v>
      </c>
      <c r="F1639" s="117"/>
    </row>
    <row r="1640" spans="1:6" s="115" customFormat="1" x14ac:dyDescent="0.25">
      <c r="A1640" s="110" t="s">
        <v>190</v>
      </c>
      <c r="B1640" s="126">
        <v>12000</v>
      </c>
      <c r="C1640" s="126">
        <v>97000</v>
      </c>
      <c r="D1640" s="126">
        <v>34781.25</v>
      </c>
      <c r="E1640" s="148">
        <f t="shared" si="37"/>
        <v>35.856958762886599</v>
      </c>
      <c r="F1640" s="117"/>
    </row>
    <row r="1641" spans="1:6" s="156" customFormat="1" x14ac:dyDescent="0.25">
      <c r="A1641" s="107" t="s">
        <v>112</v>
      </c>
      <c r="B1641" s="121">
        <v>12000</v>
      </c>
      <c r="C1641" s="121">
        <v>97000</v>
      </c>
      <c r="D1641" s="121">
        <v>34781.25</v>
      </c>
      <c r="E1641" s="147">
        <f t="shared" si="37"/>
        <v>35.856958762886599</v>
      </c>
      <c r="F1641" s="117"/>
    </row>
    <row r="1642" spans="1:6" s="115" customFormat="1" ht="14.25" customHeight="1" x14ac:dyDescent="0.25">
      <c r="A1642" s="108" t="s">
        <v>290</v>
      </c>
      <c r="B1642" s="122"/>
      <c r="C1642" s="122"/>
      <c r="D1642" s="122">
        <v>34781.25</v>
      </c>
      <c r="E1642" s="150" t="str">
        <f t="shared" si="37"/>
        <v>-</v>
      </c>
      <c r="F1642" s="117"/>
    </row>
    <row r="1643" spans="1:6" ht="14.25" customHeight="1" x14ac:dyDescent="0.25">
      <c r="A1643" s="110" t="s">
        <v>194</v>
      </c>
      <c r="B1643" s="126">
        <v>80300</v>
      </c>
      <c r="C1643" s="126">
        <v>80300</v>
      </c>
      <c r="D1643" s="126">
        <v>0</v>
      </c>
      <c r="E1643" s="148">
        <f t="shared" si="37"/>
        <v>0</v>
      </c>
      <c r="F1643" s="117"/>
    </row>
    <row r="1644" spans="1:6" ht="14.25" customHeight="1" x14ac:dyDescent="0.25">
      <c r="A1644" s="107" t="s">
        <v>112</v>
      </c>
      <c r="B1644" s="121">
        <v>80300</v>
      </c>
      <c r="C1644" s="121">
        <v>80300</v>
      </c>
      <c r="D1644" s="121">
        <v>0</v>
      </c>
      <c r="E1644" s="147">
        <f t="shared" si="37"/>
        <v>0</v>
      </c>
      <c r="F1644" s="115"/>
    </row>
    <row r="1645" spans="1:6" s="115" customFormat="1" ht="14.25" customHeight="1" x14ac:dyDescent="0.25">
      <c r="A1645" s="104" t="s">
        <v>398</v>
      </c>
      <c r="B1645" s="121">
        <v>372050</v>
      </c>
      <c r="C1645" s="121">
        <v>372050</v>
      </c>
      <c r="D1645" s="121">
        <v>59008.06</v>
      </c>
      <c r="E1645" s="147">
        <f t="shared" si="37"/>
        <v>15.860249966402366</v>
      </c>
      <c r="F1645"/>
    </row>
    <row r="1646" spans="1:6" ht="14.25" customHeight="1" x14ac:dyDescent="0.25">
      <c r="A1646" s="106" t="s">
        <v>443</v>
      </c>
      <c r="B1646" s="123">
        <v>372050</v>
      </c>
      <c r="C1646" s="123">
        <v>372050</v>
      </c>
      <c r="D1646" s="123">
        <v>59008.06</v>
      </c>
      <c r="E1646" s="149">
        <f t="shared" si="37"/>
        <v>15.860249966402366</v>
      </c>
    </row>
    <row r="1647" spans="1:6" ht="14.25" customHeight="1" x14ac:dyDescent="0.25">
      <c r="A1647" s="110" t="s">
        <v>190</v>
      </c>
      <c r="B1647" s="126">
        <v>239050</v>
      </c>
      <c r="C1647" s="126">
        <v>239050</v>
      </c>
      <c r="D1647" s="126">
        <v>48409.87</v>
      </c>
      <c r="E1647" s="148">
        <f t="shared" si="37"/>
        <v>20.250939134072372</v>
      </c>
      <c r="F1647" s="117"/>
    </row>
    <row r="1648" spans="1:6" s="115" customFormat="1" ht="14.25" customHeight="1" x14ac:dyDescent="0.25">
      <c r="A1648" s="107" t="s">
        <v>43</v>
      </c>
      <c r="B1648" s="121">
        <v>142000</v>
      </c>
      <c r="C1648" s="121">
        <v>142000</v>
      </c>
      <c r="D1648" s="121">
        <v>6407.02</v>
      </c>
      <c r="E1648" s="147">
        <f t="shared" si="37"/>
        <v>4.511985915492958</v>
      </c>
      <c r="F1648"/>
    </row>
    <row r="1649" spans="1:6" ht="14.25" customHeight="1" x14ac:dyDescent="0.25">
      <c r="A1649" s="108" t="s">
        <v>45</v>
      </c>
      <c r="B1649" s="122"/>
      <c r="C1649" s="122"/>
      <c r="D1649" s="122">
        <v>5374.78</v>
      </c>
      <c r="E1649" s="150" t="str">
        <f t="shared" ref="E1649:E1712" si="38">IFERROR(D1649/C1649*100,"-")</f>
        <v>-</v>
      </c>
      <c r="F1649" s="116"/>
    </row>
    <row r="1650" spans="1:6" ht="14.25" customHeight="1" x14ac:dyDescent="0.25">
      <c r="A1650" s="108" t="s">
        <v>47</v>
      </c>
      <c r="B1650" s="122"/>
      <c r="C1650" s="122"/>
      <c r="D1650" s="122">
        <v>145.4</v>
      </c>
      <c r="E1650" s="150" t="str">
        <f t="shared" si="38"/>
        <v>-</v>
      </c>
      <c r="F1650" s="115"/>
    </row>
    <row r="1651" spans="1:6" x14ac:dyDescent="0.25">
      <c r="A1651" s="108" t="s">
        <v>49</v>
      </c>
      <c r="B1651" s="122"/>
      <c r="C1651" s="122"/>
      <c r="D1651" s="122">
        <v>886.84</v>
      </c>
      <c r="E1651" s="150" t="str">
        <f t="shared" si="38"/>
        <v>-</v>
      </c>
    </row>
    <row r="1652" spans="1:6" s="115" customFormat="1" ht="14.25" customHeight="1" x14ac:dyDescent="0.25">
      <c r="A1652" s="107" t="s">
        <v>50</v>
      </c>
      <c r="B1652" s="121">
        <v>82000</v>
      </c>
      <c r="C1652" s="121">
        <v>82000</v>
      </c>
      <c r="D1652" s="121">
        <v>27002.85</v>
      </c>
      <c r="E1652" s="147">
        <f t="shared" si="38"/>
        <v>32.93030487804878</v>
      </c>
      <c r="F1652"/>
    </row>
    <row r="1653" spans="1:6" ht="14.25" customHeight="1" x14ac:dyDescent="0.25">
      <c r="A1653" s="108" t="s">
        <v>52</v>
      </c>
      <c r="B1653" s="122"/>
      <c r="C1653" s="122"/>
      <c r="D1653" s="122">
        <v>1481.67</v>
      </c>
      <c r="E1653" s="150" t="str">
        <f t="shared" si="38"/>
        <v>-</v>
      </c>
      <c r="F1653" s="116"/>
    </row>
    <row r="1654" spans="1:6" ht="14.25" customHeight="1" x14ac:dyDescent="0.25">
      <c r="A1654" s="108" t="s">
        <v>53</v>
      </c>
      <c r="B1654" s="122"/>
      <c r="C1654" s="122"/>
      <c r="D1654" s="122">
        <v>151.93</v>
      </c>
      <c r="E1654" s="150" t="str">
        <f t="shared" si="38"/>
        <v>-</v>
      </c>
      <c r="F1654" s="115"/>
    </row>
    <row r="1655" spans="1:6" s="115" customFormat="1" ht="14.25" customHeight="1" x14ac:dyDescent="0.25">
      <c r="A1655" s="108" t="s">
        <v>54</v>
      </c>
      <c r="B1655" s="122"/>
      <c r="C1655" s="122"/>
      <c r="D1655" s="122">
        <v>331.04</v>
      </c>
      <c r="E1655" s="150" t="str">
        <f t="shared" si="38"/>
        <v>-</v>
      </c>
    </row>
    <row r="1656" spans="1:6" ht="14.25" customHeight="1" x14ac:dyDescent="0.25">
      <c r="A1656" s="108" t="s">
        <v>57</v>
      </c>
      <c r="B1656" s="122"/>
      <c r="C1656" s="122"/>
      <c r="D1656" s="122">
        <v>2214.5700000000002</v>
      </c>
      <c r="E1656" s="150" t="str">
        <f t="shared" si="38"/>
        <v>-</v>
      </c>
    </row>
    <row r="1657" spans="1:6" ht="14.25" customHeight="1" x14ac:dyDescent="0.25">
      <c r="A1657" s="108" t="s">
        <v>59</v>
      </c>
      <c r="B1657" s="122"/>
      <c r="C1657" s="122"/>
      <c r="D1657" s="122">
        <v>245.9</v>
      </c>
      <c r="E1657" s="150" t="str">
        <f t="shared" si="38"/>
        <v>-</v>
      </c>
      <c r="F1657" s="115"/>
    </row>
    <row r="1658" spans="1:6" s="117" customFormat="1" ht="14.25" customHeight="1" x14ac:dyDescent="0.25">
      <c r="A1658" s="108" t="s">
        <v>533</v>
      </c>
      <c r="B1658" s="122"/>
      <c r="C1658" s="122"/>
      <c r="D1658" s="122">
        <v>1653.78</v>
      </c>
      <c r="E1658" s="150" t="str">
        <f t="shared" si="38"/>
        <v>-</v>
      </c>
      <c r="F1658" s="115"/>
    </row>
    <row r="1659" spans="1:6" ht="14.25" customHeight="1" x14ac:dyDescent="0.25">
      <c r="A1659" s="108" t="s">
        <v>66</v>
      </c>
      <c r="B1659" s="122"/>
      <c r="C1659" s="122"/>
      <c r="D1659" s="122">
        <v>1705</v>
      </c>
      <c r="E1659" s="150" t="str">
        <f t="shared" si="38"/>
        <v>-</v>
      </c>
    </row>
    <row r="1660" spans="1:6" ht="14.25" customHeight="1" x14ac:dyDescent="0.25">
      <c r="A1660" s="108" t="s">
        <v>68</v>
      </c>
      <c r="B1660" s="122"/>
      <c r="C1660" s="122"/>
      <c r="D1660" s="122">
        <v>1675.91</v>
      </c>
      <c r="E1660" s="150" t="str">
        <f t="shared" si="38"/>
        <v>-</v>
      </c>
    </row>
    <row r="1661" spans="1:6" s="115" customFormat="1" ht="14.25" customHeight="1" x14ac:dyDescent="0.25">
      <c r="A1661" s="108" t="s">
        <v>70</v>
      </c>
      <c r="B1661" s="122"/>
      <c r="C1661" s="122"/>
      <c r="D1661" s="122">
        <v>1598.75</v>
      </c>
      <c r="E1661" s="150" t="str">
        <f t="shared" si="38"/>
        <v>-</v>
      </c>
      <c r="F1661"/>
    </row>
    <row r="1662" spans="1:6" ht="14.25" customHeight="1" x14ac:dyDescent="0.25">
      <c r="A1662" s="108" t="s">
        <v>71</v>
      </c>
      <c r="B1662" s="122"/>
      <c r="C1662" s="122"/>
      <c r="D1662" s="122">
        <v>938.2</v>
      </c>
      <c r="E1662" s="150" t="str">
        <f t="shared" si="38"/>
        <v>-</v>
      </c>
    </row>
    <row r="1663" spans="1:6" s="115" customFormat="1" ht="14.25" customHeight="1" x14ac:dyDescent="0.25">
      <c r="A1663" s="108" t="s">
        <v>72</v>
      </c>
      <c r="B1663" s="122"/>
      <c r="C1663" s="122"/>
      <c r="D1663" s="122">
        <v>7618.76</v>
      </c>
      <c r="E1663" s="150" t="str">
        <f t="shared" si="38"/>
        <v>-</v>
      </c>
      <c r="F1663"/>
    </row>
    <row r="1664" spans="1:6" ht="14.25" customHeight="1" x14ac:dyDescent="0.25">
      <c r="A1664" s="108" t="s">
        <v>76</v>
      </c>
      <c r="B1664" s="122"/>
      <c r="C1664" s="122"/>
      <c r="D1664" s="122">
        <v>4270.3599999999997</v>
      </c>
      <c r="E1664" s="150" t="str">
        <f t="shared" si="38"/>
        <v>-</v>
      </c>
    </row>
    <row r="1665" spans="1:6" x14ac:dyDescent="0.25">
      <c r="A1665" s="108" t="s">
        <v>78</v>
      </c>
      <c r="B1665" s="122"/>
      <c r="C1665" s="122"/>
      <c r="D1665" s="122">
        <v>432.83</v>
      </c>
      <c r="E1665" s="150" t="str">
        <f t="shared" si="38"/>
        <v>-</v>
      </c>
    </row>
    <row r="1666" spans="1:6" s="115" customFormat="1" x14ac:dyDescent="0.25">
      <c r="A1666" s="108" t="s">
        <v>79</v>
      </c>
      <c r="B1666" s="122"/>
      <c r="C1666" s="122"/>
      <c r="D1666" s="122">
        <v>146.26</v>
      </c>
      <c r="E1666" s="150" t="str">
        <f t="shared" si="38"/>
        <v>-</v>
      </c>
      <c r="F1666"/>
    </row>
    <row r="1667" spans="1:6" s="115" customFormat="1" x14ac:dyDescent="0.25">
      <c r="A1667" s="108" t="s">
        <v>81</v>
      </c>
      <c r="B1667" s="122"/>
      <c r="C1667" s="122"/>
      <c r="D1667" s="122">
        <v>2537.89</v>
      </c>
      <c r="E1667" s="150" t="str">
        <f t="shared" si="38"/>
        <v>-</v>
      </c>
    </row>
    <row r="1668" spans="1:6" s="115" customFormat="1" x14ac:dyDescent="0.25">
      <c r="A1668" s="107" t="s">
        <v>82</v>
      </c>
      <c r="B1668" s="121">
        <v>50</v>
      </c>
      <c r="C1668" s="121">
        <v>50</v>
      </c>
      <c r="D1668" s="121">
        <v>0</v>
      </c>
      <c r="E1668" s="147">
        <f t="shared" si="38"/>
        <v>0</v>
      </c>
      <c r="F1668" s="117"/>
    </row>
    <row r="1669" spans="1:6" s="117" customFormat="1" x14ac:dyDescent="0.25">
      <c r="A1669" s="107" t="s">
        <v>115</v>
      </c>
      <c r="B1669" s="121">
        <v>15000</v>
      </c>
      <c r="C1669" s="121">
        <v>15000</v>
      </c>
      <c r="D1669" s="121">
        <v>15000</v>
      </c>
      <c r="E1669" s="147">
        <f t="shared" si="38"/>
        <v>100</v>
      </c>
      <c r="F1669" s="115"/>
    </row>
    <row r="1670" spans="1:6" s="118" customFormat="1" x14ac:dyDescent="0.25">
      <c r="A1670" s="108" t="s">
        <v>119</v>
      </c>
      <c r="B1670" s="122"/>
      <c r="C1670" s="122"/>
      <c r="D1670" s="122">
        <v>12138.76</v>
      </c>
      <c r="E1670" s="150" t="str">
        <f t="shared" si="38"/>
        <v>-</v>
      </c>
      <c r="F1670" s="117"/>
    </row>
    <row r="1671" spans="1:6" s="156" customFormat="1" x14ac:dyDescent="0.25">
      <c r="A1671" s="108" t="s">
        <v>120</v>
      </c>
      <c r="B1671" s="122"/>
      <c r="C1671" s="122"/>
      <c r="D1671" s="122">
        <v>1961.25</v>
      </c>
      <c r="E1671" s="150" t="str">
        <f t="shared" si="38"/>
        <v>-</v>
      </c>
      <c r="F1671" s="115"/>
    </row>
    <row r="1672" spans="1:6" s="115" customFormat="1" x14ac:dyDescent="0.25">
      <c r="A1672" s="108" t="s">
        <v>121</v>
      </c>
      <c r="B1672" s="122"/>
      <c r="C1672" s="122"/>
      <c r="D1672" s="122">
        <v>899.99</v>
      </c>
      <c r="E1672" s="150" t="str">
        <f t="shared" si="38"/>
        <v>-</v>
      </c>
      <c r="F1672" s="117"/>
    </row>
    <row r="1673" spans="1:6" s="119" customFormat="1" x14ac:dyDescent="0.25">
      <c r="A1673" s="110" t="s">
        <v>197</v>
      </c>
      <c r="B1673" s="126">
        <v>133000</v>
      </c>
      <c r="C1673" s="126">
        <v>133000</v>
      </c>
      <c r="D1673" s="126">
        <v>10598.19</v>
      </c>
      <c r="E1673" s="148">
        <f t="shared" si="38"/>
        <v>7.9685639097744367</v>
      </c>
    </row>
    <row r="1674" spans="1:6" s="156" customFormat="1" x14ac:dyDescent="0.25">
      <c r="A1674" s="107" t="s">
        <v>50</v>
      </c>
      <c r="B1674" s="121">
        <v>118000</v>
      </c>
      <c r="C1674" s="121">
        <v>118000</v>
      </c>
      <c r="D1674" s="121">
        <v>0</v>
      </c>
      <c r="E1674" s="147">
        <f t="shared" si="38"/>
        <v>0</v>
      </c>
      <c r="F1674" s="118"/>
    </row>
    <row r="1675" spans="1:6" s="118" customFormat="1" x14ac:dyDescent="0.25">
      <c r="A1675" s="107" t="s">
        <v>115</v>
      </c>
      <c r="B1675" s="121">
        <v>15000</v>
      </c>
      <c r="C1675" s="121">
        <v>15000</v>
      </c>
      <c r="D1675" s="121">
        <v>10598.19</v>
      </c>
      <c r="E1675" s="147">
        <f t="shared" si="38"/>
        <v>70.654600000000002</v>
      </c>
      <c r="F1675" s="116"/>
    </row>
    <row r="1676" spans="1:6" s="115" customFormat="1" x14ac:dyDescent="0.25">
      <c r="A1676" s="108" t="s">
        <v>119</v>
      </c>
      <c r="B1676" s="122"/>
      <c r="C1676" s="122"/>
      <c r="D1676" s="122">
        <v>2029.99</v>
      </c>
      <c r="E1676" s="150" t="str">
        <f t="shared" si="38"/>
        <v>-</v>
      </c>
      <c r="F1676" s="116"/>
    </row>
    <row r="1677" spans="1:6" s="115" customFormat="1" x14ac:dyDescent="0.25">
      <c r="A1677" s="108" t="s">
        <v>123</v>
      </c>
      <c r="B1677" s="122"/>
      <c r="C1677" s="122"/>
      <c r="D1677" s="122">
        <v>8568.2000000000007</v>
      </c>
      <c r="E1677" s="150" t="str">
        <f t="shared" ref="E1677" si="39">IFERROR(D1677/C1677*100,"-")</f>
        <v>-</v>
      </c>
    </row>
    <row r="1678" spans="1:6" x14ac:dyDescent="0.25">
      <c r="A1678" s="107"/>
      <c r="B1678" s="121"/>
      <c r="C1678" s="121"/>
      <c r="D1678" s="121"/>
      <c r="E1678" s="147" t="str">
        <f t="shared" si="38"/>
        <v>-</v>
      </c>
      <c r="F1678" s="115"/>
    </row>
    <row r="1679" spans="1:6" s="115" customFormat="1" x14ac:dyDescent="0.25">
      <c r="A1679" s="109" t="s">
        <v>251</v>
      </c>
      <c r="B1679" s="124">
        <v>92367458</v>
      </c>
      <c r="C1679" s="124">
        <v>92367458</v>
      </c>
      <c r="D1679" s="124">
        <v>31290859.359999999</v>
      </c>
      <c r="E1679" s="146">
        <f t="shared" si="38"/>
        <v>33.87649723996951</v>
      </c>
    </row>
    <row r="1680" spans="1:6" x14ac:dyDescent="0.25">
      <c r="A1680" s="104" t="s">
        <v>252</v>
      </c>
      <c r="B1680" s="121">
        <v>1000072</v>
      </c>
      <c r="C1680" s="121">
        <v>1005072</v>
      </c>
      <c r="D1680" s="121">
        <v>470574.27</v>
      </c>
      <c r="E1680" s="147">
        <f t="shared" si="38"/>
        <v>46.819956182243658</v>
      </c>
    </row>
    <row r="1681" spans="1:6" s="115" customFormat="1" x14ac:dyDescent="0.25">
      <c r="A1681" s="110" t="s">
        <v>190</v>
      </c>
      <c r="B1681" s="126">
        <v>870072</v>
      </c>
      <c r="C1681" s="126">
        <v>875072</v>
      </c>
      <c r="D1681" s="126">
        <v>403311.78</v>
      </c>
      <c r="E1681" s="148">
        <f t="shared" si="38"/>
        <v>46.088982392306008</v>
      </c>
    </row>
    <row r="1682" spans="1:6" x14ac:dyDescent="0.25">
      <c r="A1682" s="110" t="s">
        <v>194</v>
      </c>
      <c r="B1682" s="126">
        <v>10000</v>
      </c>
      <c r="C1682" s="126">
        <v>10000</v>
      </c>
      <c r="D1682" s="126">
        <v>5602.5</v>
      </c>
      <c r="E1682" s="148">
        <f t="shared" si="38"/>
        <v>56.025000000000006</v>
      </c>
      <c r="F1682" s="115"/>
    </row>
    <row r="1683" spans="1:6" s="115" customFormat="1" x14ac:dyDescent="0.25">
      <c r="A1683" s="110" t="s">
        <v>195</v>
      </c>
      <c r="B1683" s="126">
        <v>120000</v>
      </c>
      <c r="C1683" s="126">
        <v>120000</v>
      </c>
      <c r="D1683" s="126">
        <v>61659.99</v>
      </c>
      <c r="E1683" s="148">
        <f t="shared" si="38"/>
        <v>51.383324999999999</v>
      </c>
    </row>
    <row r="1684" spans="1:6" x14ac:dyDescent="0.25">
      <c r="A1684" s="110"/>
      <c r="B1684" s="126"/>
      <c r="C1684" s="126"/>
      <c r="D1684" s="126"/>
      <c r="E1684" s="148" t="str">
        <f t="shared" si="38"/>
        <v>-</v>
      </c>
      <c r="F1684" s="115"/>
    </row>
    <row r="1685" spans="1:6" s="115" customFormat="1" x14ac:dyDescent="0.25">
      <c r="A1685" s="104" t="s">
        <v>359</v>
      </c>
      <c r="B1685" s="121">
        <v>26850</v>
      </c>
      <c r="C1685" s="121">
        <v>26850</v>
      </c>
      <c r="D1685" s="121">
        <v>2620.23</v>
      </c>
      <c r="E1685" s="147">
        <f t="shared" si="38"/>
        <v>9.7587709497206703</v>
      </c>
      <c r="F1685" s="118"/>
    </row>
    <row r="1686" spans="1:6" x14ac:dyDescent="0.25">
      <c r="A1686" s="106" t="s">
        <v>360</v>
      </c>
      <c r="B1686" s="123">
        <v>26850</v>
      </c>
      <c r="C1686" s="123">
        <v>26850</v>
      </c>
      <c r="D1686" s="123">
        <v>2620.23</v>
      </c>
      <c r="E1686" s="149">
        <f t="shared" si="38"/>
        <v>9.7587709497206703</v>
      </c>
      <c r="F1686" s="115"/>
    </row>
    <row r="1687" spans="1:6" x14ac:dyDescent="0.25">
      <c r="A1687" s="110" t="s">
        <v>190</v>
      </c>
      <c r="B1687" s="126">
        <v>26850</v>
      </c>
      <c r="C1687" s="126">
        <v>26850</v>
      </c>
      <c r="D1687" s="126">
        <v>2620.23</v>
      </c>
      <c r="E1687" s="148">
        <f t="shared" si="38"/>
        <v>9.7587709497206703</v>
      </c>
      <c r="F1687" s="115"/>
    </row>
    <row r="1688" spans="1:6" s="115" customFormat="1" x14ac:dyDescent="0.25">
      <c r="A1688" s="107" t="s">
        <v>43</v>
      </c>
      <c r="B1688" s="121">
        <v>14935</v>
      </c>
      <c r="C1688" s="121">
        <v>14935</v>
      </c>
      <c r="D1688" s="121">
        <v>0</v>
      </c>
      <c r="E1688" s="147">
        <f t="shared" si="38"/>
        <v>0</v>
      </c>
    </row>
    <row r="1689" spans="1:6" s="116" customFormat="1" x14ac:dyDescent="0.25">
      <c r="A1689" s="107" t="s">
        <v>50</v>
      </c>
      <c r="B1689" s="121">
        <v>10615</v>
      </c>
      <c r="C1689" s="121">
        <v>10615</v>
      </c>
      <c r="D1689" s="121">
        <v>2620.23</v>
      </c>
      <c r="E1689" s="147">
        <f t="shared" si="38"/>
        <v>24.684220442769668</v>
      </c>
      <c r="F1689"/>
    </row>
    <row r="1690" spans="1:6" x14ac:dyDescent="0.25">
      <c r="A1690" s="108" t="s">
        <v>52</v>
      </c>
      <c r="B1690" s="122"/>
      <c r="C1690" s="122"/>
      <c r="D1690" s="122">
        <v>580.91</v>
      </c>
      <c r="E1690" s="150" t="str">
        <f t="shared" si="38"/>
        <v>-</v>
      </c>
    </row>
    <row r="1691" spans="1:6" x14ac:dyDescent="0.25">
      <c r="A1691" s="108" t="s">
        <v>54</v>
      </c>
      <c r="B1691" s="122"/>
      <c r="C1691" s="122"/>
      <c r="D1691" s="122">
        <v>1520</v>
      </c>
      <c r="E1691" s="150" t="str">
        <f t="shared" si="38"/>
        <v>-</v>
      </c>
      <c r="F1691" s="115"/>
    </row>
    <row r="1692" spans="1:6" s="115" customFormat="1" x14ac:dyDescent="0.25">
      <c r="A1692" s="108" t="s">
        <v>57</v>
      </c>
      <c r="B1692" s="122"/>
      <c r="C1692" s="122"/>
      <c r="D1692" s="122">
        <v>489.32</v>
      </c>
      <c r="E1692" s="150" t="str">
        <f t="shared" si="38"/>
        <v>-</v>
      </c>
      <c r="F1692" s="118"/>
    </row>
    <row r="1693" spans="1:6" s="130" customFormat="1" x14ac:dyDescent="0.25">
      <c r="A1693" s="108" t="s">
        <v>72</v>
      </c>
      <c r="B1693" s="122"/>
      <c r="C1693" s="122"/>
      <c r="D1693" s="122">
        <v>30</v>
      </c>
      <c r="E1693" s="150" t="str">
        <f t="shared" si="38"/>
        <v>-</v>
      </c>
      <c r="F1693" s="118"/>
    </row>
    <row r="1694" spans="1:6" s="120" customFormat="1" x14ac:dyDescent="0.25">
      <c r="A1694" s="107" t="s">
        <v>100</v>
      </c>
      <c r="B1694" s="121">
        <v>1300</v>
      </c>
      <c r="C1694" s="121">
        <v>1300</v>
      </c>
      <c r="D1694" s="121">
        <v>0</v>
      </c>
      <c r="E1694" s="147">
        <f t="shared" si="38"/>
        <v>0</v>
      </c>
      <c r="F1694" s="118"/>
    </row>
    <row r="1695" spans="1:6" s="120" customFormat="1" x14ac:dyDescent="0.25">
      <c r="A1695" s="107" t="s">
        <v>390</v>
      </c>
      <c r="B1695" s="121">
        <v>22500</v>
      </c>
      <c r="C1695" s="121">
        <v>22500</v>
      </c>
      <c r="D1695" s="121">
        <v>6225</v>
      </c>
      <c r="E1695" s="147">
        <f t="shared" si="38"/>
        <v>27.666666666666668</v>
      </c>
      <c r="F1695" s="118"/>
    </row>
    <row r="1696" spans="1:6" s="120" customFormat="1" x14ac:dyDescent="0.25">
      <c r="A1696" s="106" t="s">
        <v>567</v>
      </c>
      <c r="B1696" s="123">
        <v>22500</v>
      </c>
      <c r="C1696" s="123">
        <v>22500</v>
      </c>
      <c r="D1696" s="123">
        <v>6225</v>
      </c>
      <c r="E1696" s="149">
        <f t="shared" si="38"/>
        <v>27.666666666666668</v>
      </c>
      <c r="F1696" s="115"/>
    </row>
    <row r="1697" spans="1:6" s="161" customFormat="1" x14ac:dyDescent="0.25">
      <c r="A1697" s="110" t="s">
        <v>190</v>
      </c>
      <c r="B1697" s="126">
        <v>12500</v>
      </c>
      <c r="C1697" s="126">
        <v>12500</v>
      </c>
      <c r="D1697" s="126">
        <v>622.5</v>
      </c>
      <c r="E1697" s="148">
        <f t="shared" si="38"/>
        <v>4.9799999999999995</v>
      </c>
      <c r="F1697" s="115"/>
    </row>
    <row r="1698" spans="1:6" x14ac:dyDescent="0.25">
      <c r="A1698" s="107" t="s">
        <v>50</v>
      </c>
      <c r="B1698" s="121">
        <v>12500</v>
      </c>
      <c r="C1698" s="121">
        <v>12500</v>
      </c>
      <c r="D1698" s="121">
        <v>622.5</v>
      </c>
      <c r="E1698" s="147">
        <f t="shared" si="38"/>
        <v>4.9799999999999995</v>
      </c>
      <c r="F1698" s="115"/>
    </row>
    <row r="1699" spans="1:6" s="116" customFormat="1" x14ac:dyDescent="0.25">
      <c r="A1699" s="108" t="s">
        <v>66</v>
      </c>
      <c r="B1699" s="122"/>
      <c r="C1699" s="122"/>
      <c r="D1699" s="122">
        <v>7.5</v>
      </c>
      <c r="E1699" s="150" t="str">
        <f t="shared" si="38"/>
        <v>-</v>
      </c>
      <c r="F1699" s="115"/>
    </row>
    <row r="1700" spans="1:6" x14ac:dyDescent="0.25">
      <c r="A1700" s="108" t="s">
        <v>70</v>
      </c>
      <c r="B1700" s="122"/>
      <c r="C1700" s="122"/>
      <c r="D1700" s="122">
        <v>510</v>
      </c>
      <c r="E1700" s="150" t="str">
        <f t="shared" si="38"/>
        <v>-</v>
      </c>
      <c r="F1700" s="115"/>
    </row>
    <row r="1701" spans="1:6" s="156" customFormat="1" x14ac:dyDescent="0.25">
      <c r="A1701" s="108" t="s">
        <v>78</v>
      </c>
      <c r="B1701" s="122"/>
      <c r="C1701" s="122"/>
      <c r="D1701" s="122">
        <v>105</v>
      </c>
      <c r="E1701" s="150" t="str">
        <f t="shared" si="38"/>
        <v>-</v>
      </c>
      <c r="F1701" s="117"/>
    </row>
    <row r="1702" spans="1:6" s="117" customFormat="1" x14ac:dyDescent="0.25">
      <c r="A1702" s="110" t="s">
        <v>194</v>
      </c>
      <c r="B1702" s="126">
        <v>10000</v>
      </c>
      <c r="C1702" s="126">
        <v>10000</v>
      </c>
      <c r="D1702" s="126">
        <v>5602.5</v>
      </c>
      <c r="E1702" s="148">
        <f t="shared" si="38"/>
        <v>56.025000000000006</v>
      </c>
      <c r="F1702" s="115"/>
    </row>
    <row r="1703" spans="1:6" x14ac:dyDescent="0.25">
      <c r="A1703" s="107" t="s">
        <v>50</v>
      </c>
      <c r="B1703" s="121">
        <v>10000</v>
      </c>
      <c r="C1703" s="121">
        <v>10000</v>
      </c>
      <c r="D1703" s="121">
        <v>5602.5</v>
      </c>
      <c r="E1703" s="147">
        <f t="shared" si="38"/>
        <v>56.025000000000006</v>
      </c>
      <c r="F1703" s="115"/>
    </row>
    <row r="1704" spans="1:6" x14ac:dyDescent="0.25">
      <c r="A1704" s="108" t="s">
        <v>66</v>
      </c>
      <c r="B1704" s="122"/>
      <c r="C1704" s="122"/>
      <c r="D1704" s="122">
        <v>67.5</v>
      </c>
      <c r="E1704" s="150" t="str">
        <f t="shared" si="38"/>
        <v>-</v>
      </c>
      <c r="F1704" s="115"/>
    </row>
    <row r="1705" spans="1:6" x14ac:dyDescent="0.25">
      <c r="A1705" s="108" t="s">
        <v>70</v>
      </c>
      <c r="B1705" s="122"/>
      <c r="C1705" s="122"/>
      <c r="D1705" s="122">
        <v>4590</v>
      </c>
      <c r="E1705" s="150" t="str">
        <f t="shared" si="38"/>
        <v>-</v>
      </c>
      <c r="F1705" s="115"/>
    </row>
    <row r="1706" spans="1:6" x14ac:dyDescent="0.25">
      <c r="A1706" s="108" t="s">
        <v>78</v>
      </c>
      <c r="B1706" s="122"/>
      <c r="C1706" s="122"/>
      <c r="D1706" s="122">
        <v>945</v>
      </c>
      <c r="E1706" s="150" t="str">
        <f t="shared" si="38"/>
        <v>-</v>
      </c>
      <c r="F1706" s="117"/>
    </row>
    <row r="1707" spans="1:6" s="118" customFormat="1" x14ac:dyDescent="0.25">
      <c r="A1707" s="104" t="s">
        <v>453</v>
      </c>
      <c r="B1707" s="121">
        <v>181830</v>
      </c>
      <c r="C1707" s="121">
        <v>181830</v>
      </c>
      <c r="D1707" s="121">
        <v>61424.54</v>
      </c>
      <c r="E1707" s="147">
        <f t="shared" si="38"/>
        <v>33.781301215421003</v>
      </c>
    </row>
    <row r="1708" spans="1:6" x14ac:dyDescent="0.25">
      <c r="A1708" s="106" t="s">
        <v>454</v>
      </c>
      <c r="B1708" s="123">
        <v>11000</v>
      </c>
      <c r="C1708" s="123">
        <v>11000</v>
      </c>
      <c r="D1708" s="123">
        <v>5500</v>
      </c>
      <c r="E1708" s="149">
        <f t="shared" si="38"/>
        <v>50</v>
      </c>
      <c r="F1708" s="115"/>
    </row>
    <row r="1709" spans="1:6" s="115" customFormat="1" x14ac:dyDescent="0.25">
      <c r="A1709" s="110" t="s">
        <v>190</v>
      </c>
      <c r="B1709" s="126">
        <v>11000</v>
      </c>
      <c r="C1709" s="126">
        <v>11000</v>
      </c>
      <c r="D1709" s="126">
        <v>5500</v>
      </c>
      <c r="E1709" s="148">
        <f t="shared" si="38"/>
        <v>50</v>
      </c>
      <c r="F1709" s="117"/>
    </row>
    <row r="1710" spans="1:6" s="115" customFormat="1" x14ac:dyDescent="0.25">
      <c r="A1710" s="107" t="s">
        <v>50</v>
      </c>
      <c r="B1710" s="121">
        <v>11000</v>
      </c>
      <c r="C1710" s="121">
        <v>11000</v>
      </c>
      <c r="D1710" s="121">
        <v>5500</v>
      </c>
      <c r="E1710" s="147">
        <f t="shared" si="38"/>
        <v>50</v>
      </c>
    </row>
    <row r="1711" spans="1:6" x14ac:dyDescent="0.25">
      <c r="A1711" s="108" t="s">
        <v>69</v>
      </c>
      <c r="B1711" s="122"/>
      <c r="C1711" s="122"/>
      <c r="D1711" s="122">
        <v>5500</v>
      </c>
      <c r="E1711" s="150" t="str">
        <f t="shared" si="38"/>
        <v>-</v>
      </c>
      <c r="F1711" s="116"/>
    </row>
    <row r="1712" spans="1:6" x14ac:dyDescent="0.25">
      <c r="A1712" s="106" t="s">
        <v>455</v>
      </c>
      <c r="B1712" s="123">
        <v>71730</v>
      </c>
      <c r="C1712" s="123">
        <v>71730</v>
      </c>
      <c r="D1712" s="123">
        <v>24867.14</v>
      </c>
      <c r="E1712" s="149">
        <f t="shared" si="38"/>
        <v>34.667698313118642</v>
      </c>
      <c r="F1712" s="116"/>
    </row>
    <row r="1713" spans="1:6" s="115" customFormat="1" x14ac:dyDescent="0.25">
      <c r="A1713" s="110" t="s">
        <v>190</v>
      </c>
      <c r="B1713" s="126">
        <v>71730</v>
      </c>
      <c r="C1713" s="126">
        <v>71730</v>
      </c>
      <c r="D1713" s="126">
        <v>24867.14</v>
      </c>
      <c r="E1713" s="148">
        <f t="shared" ref="E1713:E1776" si="40">IFERROR(D1713/C1713*100,"-")</f>
        <v>34.667698313118642</v>
      </c>
    </row>
    <row r="1714" spans="1:6" s="116" customFormat="1" x14ac:dyDescent="0.25">
      <c r="A1714" s="107" t="s">
        <v>50</v>
      </c>
      <c r="B1714" s="121">
        <v>71730</v>
      </c>
      <c r="C1714" s="121">
        <v>71730</v>
      </c>
      <c r="D1714" s="121">
        <v>24867.14</v>
      </c>
      <c r="E1714" s="147">
        <f t="shared" si="40"/>
        <v>34.667698313118642</v>
      </c>
      <c r="F1714" s="115"/>
    </row>
    <row r="1715" spans="1:6" x14ac:dyDescent="0.25">
      <c r="A1715" s="108" t="s">
        <v>69</v>
      </c>
      <c r="B1715" s="122"/>
      <c r="C1715" s="122"/>
      <c r="D1715" s="122">
        <v>24867.14</v>
      </c>
      <c r="E1715" s="150" t="str">
        <f t="shared" si="40"/>
        <v>-</v>
      </c>
      <c r="F1715" s="117"/>
    </row>
    <row r="1716" spans="1:6" s="117" customFormat="1" x14ac:dyDescent="0.25">
      <c r="A1716" s="106" t="s">
        <v>456</v>
      </c>
      <c r="B1716" s="123">
        <v>300</v>
      </c>
      <c r="C1716" s="123">
        <v>300</v>
      </c>
      <c r="D1716" s="123">
        <v>0</v>
      </c>
      <c r="E1716" s="149">
        <f t="shared" si="40"/>
        <v>0</v>
      </c>
    </row>
    <row r="1717" spans="1:6" s="115" customFormat="1" x14ac:dyDescent="0.25">
      <c r="A1717" s="110" t="s">
        <v>190</v>
      </c>
      <c r="B1717" s="126">
        <v>300</v>
      </c>
      <c r="C1717" s="126">
        <v>300</v>
      </c>
      <c r="D1717" s="126">
        <v>0</v>
      </c>
      <c r="E1717" s="148">
        <f t="shared" si="40"/>
        <v>0</v>
      </c>
      <c r="F1717" s="118"/>
    </row>
    <row r="1718" spans="1:6" s="116" customFormat="1" x14ac:dyDescent="0.25">
      <c r="A1718" s="107" t="s">
        <v>50</v>
      </c>
      <c r="B1718" s="121">
        <v>300</v>
      </c>
      <c r="C1718" s="121">
        <v>300</v>
      </c>
      <c r="D1718" s="121">
        <v>0</v>
      </c>
      <c r="E1718" s="147">
        <f t="shared" si="40"/>
        <v>0</v>
      </c>
      <c r="F1718"/>
    </row>
    <row r="1719" spans="1:6" x14ac:dyDescent="0.25">
      <c r="A1719" s="106" t="s">
        <v>457</v>
      </c>
      <c r="B1719" s="123">
        <v>5200</v>
      </c>
      <c r="C1719" s="123">
        <v>5200</v>
      </c>
      <c r="D1719" s="123">
        <v>2711.64</v>
      </c>
      <c r="E1719" s="149">
        <f t="shared" si="40"/>
        <v>52.14692307692308</v>
      </c>
      <c r="F1719" s="115"/>
    </row>
    <row r="1720" spans="1:6" s="115" customFormat="1" x14ac:dyDescent="0.25">
      <c r="A1720" s="110" t="s">
        <v>190</v>
      </c>
      <c r="B1720" s="126">
        <v>5200</v>
      </c>
      <c r="C1720" s="126">
        <v>5200</v>
      </c>
      <c r="D1720" s="126">
        <v>2711.64</v>
      </c>
      <c r="E1720" s="148">
        <f t="shared" si="40"/>
        <v>52.14692307692308</v>
      </c>
    </row>
    <row r="1721" spans="1:6" x14ac:dyDescent="0.25">
      <c r="A1721" s="107" t="s">
        <v>50</v>
      </c>
      <c r="B1721" s="121">
        <v>5200</v>
      </c>
      <c r="C1721" s="121">
        <v>5200</v>
      </c>
      <c r="D1721" s="121">
        <v>2711.64</v>
      </c>
      <c r="E1721" s="147">
        <f t="shared" si="40"/>
        <v>52.14692307692308</v>
      </c>
      <c r="F1721" s="115"/>
    </row>
    <row r="1722" spans="1:6" s="117" customFormat="1" x14ac:dyDescent="0.25">
      <c r="A1722" s="108" t="s">
        <v>64</v>
      </c>
      <c r="B1722" s="122"/>
      <c r="C1722" s="122"/>
      <c r="D1722" s="122">
        <v>40</v>
      </c>
      <c r="E1722" s="150" t="str">
        <f t="shared" si="40"/>
        <v>-</v>
      </c>
      <c r="F1722"/>
    </row>
    <row r="1723" spans="1:6" s="115" customFormat="1" x14ac:dyDescent="0.25">
      <c r="A1723" s="108" t="s">
        <v>66</v>
      </c>
      <c r="B1723" s="122"/>
      <c r="C1723" s="122"/>
      <c r="D1723" s="122">
        <v>37.5</v>
      </c>
      <c r="E1723" s="150" t="str">
        <f t="shared" si="40"/>
        <v>-</v>
      </c>
      <c r="F1723"/>
    </row>
    <row r="1724" spans="1:6" s="115" customFormat="1" x14ac:dyDescent="0.25">
      <c r="A1724" s="108" t="s">
        <v>68</v>
      </c>
      <c r="B1724" s="122"/>
      <c r="C1724" s="122"/>
      <c r="D1724" s="122">
        <v>1337</v>
      </c>
      <c r="E1724" s="150" t="str">
        <f t="shared" si="40"/>
        <v>-</v>
      </c>
    </row>
    <row r="1725" spans="1:6" s="115" customFormat="1" x14ac:dyDescent="0.25">
      <c r="A1725" s="108" t="s">
        <v>78</v>
      </c>
      <c r="B1725" s="122"/>
      <c r="C1725" s="122"/>
      <c r="D1725" s="122">
        <v>1297.1400000000001</v>
      </c>
      <c r="E1725" s="150" t="str">
        <f t="shared" si="40"/>
        <v>-</v>
      </c>
      <c r="F1725"/>
    </row>
    <row r="1726" spans="1:6" s="118" customFormat="1" x14ac:dyDescent="0.25">
      <c r="A1726" s="106" t="s">
        <v>458</v>
      </c>
      <c r="B1726" s="123">
        <v>78000</v>
      </c>
      <c r="C1726" s="123">
        <v>78000</v>
      </c>
      <c r="D1726" s="123">
        <v>22297.33</v>
      </c>
      <c r="E1726" s="149">
        <f t="shared" si="40"/>
        <v>28.586320512820517</v>
      </c>
      <c r="F1726" s="115"/>
    </row>
    <row r="1727" spans="1:6" x14ac:dyDescent="0.25">
      <c r="A1727" s="110" t="s">
        <v>190</v>
      </c>
      <c r="B1727" s="126">
        <v>78000</v>
      </c>
      <c r="C1727" s="126">
        <v>78000</v>
      </c>
      <c r="D1727" s="126">
        <v>22297.33</v>
      </c>
      <c r="E1727" s="148">
        <f t="shared" si="40"/>
        <v>28.586320512820517</v>
      </c>
      <c r="F1727" s="115"/>
    </row>
    <row r="1728" spans="1:6" s="115" customFormat="1" x14ac:dyDescent="0.25">
      <c r="A1728" s="107" t="s">
        <v>50</v>
      </c>
      <c r="B1728" s="121">
        <v>78000</v>
      </c>
      <c r="C1728" s="121">
        <v>78000</v>
      </c>
      <c r="D1728" s="121">
        <v>22297.33</v>
      </c>
      <c r="E1728" s="147">
        <f t="shared" si="40"/>
        <v>28.586320512820517</v>
      </c>
    </row>
    <row r="1729" spans="1:6" s="115" customFormat="1" x14ac:dyDescent="0.25">
      <c r="A1729" s="108" t="s">
        <v>69</v>
      </c>
      <c r="B1729" s="122"/>
      <c r="C1729" s="122"/>
      <c r="D1729" s="122">
        <v>22297.33</v>
      </c>
      <c r="E1729" s="150" t="str">
        <f t="shared" si="40"/>
        <v>-</v>
      </c>
    </row>
    <row r="1730" spans="1:6" x14ac:dyDescent="0.25">
      <c r="A1730" s="106" t="s">
        <v>459</v>
      </c>
      <c r="B1730" s="123">
        <v>6600</v>
      </c>
      <c r="C1730" s="123">
        <v>6600</v>
      </c>
      <c r="D1730" s="123">
        <v>1548.43</v>
      </c>
      <c r="E1730" s="149">
        <f t="shared" si="40"/>
        <v>23.461060606060606</v>
      </c>
      <c r="F1730" s="115"/>
    </row>
    <row r="1731" spans="1:6" x14ac:dyDescent="0.25">
      <c r="A1731" s="110" t="s">
        <v>190</v>
      </c>
      <c r="B1731" s="126">
        <v>6600</v>
      </c>
      <c r="C1731" s="126">
        <v>6600</v>
      </c>
      <c r="D1731" s="126">
        <v>1548.43</v>
      </c>
      <c r="E1731" s="148">
        <f t="shared" si="40"/>
        <v>23.461060606060606</v>
      </c>
      <c r="F1731" s="115"/>
    </row>
    <row r="1732" spans="1:6" s="118" customFormat="1" x14ac:dyDescent="0.25">
      <c r="A1732" s="107" t="s">
        <v>50</v>
      </c>
      <c r="B1732" s="121">
        <v>6600</v>
      </c>
      <c r="C1732" s="121">
        <v>6600</v>
      </c>
      <c r="D1732" s="121">
        <v>1548.43</v>
      </c>
      <c r="E1732" s="147">
        <f t="shared" si="40"/>
        <v>23.461060606060606</v>
      </c>
      <c r="F1732" s="115"/>
    </row>
    <row r="1733" spans="1:6" x14ac:dyDescent="0.25">
      <c r="A1733" s="108" t="s">
        <v>69</v>
      </c>
      <c r="B1733" s="122"/>
      <c r="C1733" s="122"/>
      <c r="D1733" s="122">
        <v>1548.43</v>
      </c>
      <c r="E1733" s="150" t="str">
        <f t="shared" si="40"/>
        <v>-</v>
      </c>
      <c r="F1733" s="115"/>
    </row>
    <row r="1734" spans="1:6" s="117" customFormat="1" x14ac:dyDescent="0.25">
      <c r="A1734" s="106" t="s">
        <v>460</v>
      </c>
      <c r="B1734" s="123">
        <v>9000</v>
      </c>
      <c r="C1734" s="123">
        <v>9000</v>
      </c>
      <c r="D1734" s="123">
        <v>4500</v>
      </c>
      <c r="E1734" s="149">
        <f t="shared" si="40"/>
        <v>50</v>
      </c>
      <c r="F1734" s="115"/>
    </row>
    <row r="1735" spans="1:6" s="115" customFormat="1" x14ac:dyDescent="0.25">
      <c r="A1735" s="110" t="s">
        <v>190</v>
      </c>
      <c r="B1735" s="126">
        <v>9000</v>
      </c>
      <c r="C1735" s="126">
        <v>9000</v>
      </c>
      <c r="D1735" s="126">
        <v>4500</v>
      </c>
      <c r="E1735" s="148">
        <f t="shared" si="40"/>
        <v>50</v>
      </c>
    </row>
    <row r="1736" spans="1:6" s="115" customFormat="1" x14ac:dyDescent="0.25">
      <c r="A1736" s="107" t="s">
        <v>50</v>
      </c>
      <c r="B1736" s="121">
        <v>9000</v>
      </c>
      <c r="C1736" s="121">
        <v>9000</v>
      </c>
      <c r="D1736" s="121">
        <v>4500</v>
      </c>
      <c r="E1736" s="147">
        <f t="shared" si="40"/>
        <v>50</v>
      </c>
    </row>
    <row r="1737" spans="1:6" s="115" customFormat="1" x14ac:dyDescent="0.25">
      <c r="A1737" s="108" t="s">
        <v>69</v>
      </c>
      <c r="B1737" s="122"/>
      <c r="C1737" s="122"/>
      <c r="D1737" s="122">
        <v>4500</v>
      </c>
      <c r="E1737" s="150" t="str">
        <f t="shared" si="40"/>
        <v>-</v>
      </c>
    </row>
    <row r="1738" spans="1:6" x14ac:dyDescent="0.25">
      <c r="A1738" s="104" t="s">
        <v>461</v>
      </c>
      <c r="B1738" s="121">
        <v>96515</v>
      </c>
      <c r="C1738" s="121">
        <v>101515</v>
      </c>
      <c r="D1738" s="121">
        <v>26425.72</v>
      </c>
      <c r="E1738" s="147">
        <f t="shared" si="40"/>
        <v>26.031345121410631</v>
      </c>
      <c r="F1738" s="115"/>
    </row>
    <row r="1739" spans="1:6" s="118" customFormat="1" x14ac:dyDescent="0.25">
      <c r="A1739" s="106" t="s">
        <v>463</v>
      </c>
      <c r="B1739" s="123">
        <v>1500</v>
      </c>
      <c r="C1739" s="123">
        <v>1500</v>
      </c>
      <c r="D1739" s="123">
        <v>0</v>
      </c>
      <c r="E1739" s="149">
        <f t="shared" si="40"/>
        <v>0</v>
      </c>
      <c r="F1739" s="115"/>
    </row>
    <row r="1740" spans="1:6" ht="13.5" customHeight="1" x14ac:dyDescent="0.25">
      <c r="A1740" s="110" t="s">
        <v>190</v>
      </c>
      <c r="B1740" s="126">
        <v>1500</v>
      </c>
      <c r="C1740" s="126">
        <v>1500</v>
      </c>
      <c r="D1740" s="126">
        <v>0</v>
      </c>
      <c r="E1740" s="148">
        <f t="shared" si="40"/>
        <v>0</v>
      </c>
      <c r="F1740" s="115"/>
    </row>
    <row r="1741" spans="1:6" s="117" customFormat="1" ht="13.5" customHeight="1" x14ac:dyDescent="0.25">
      <c r="A1741" s="107" t="s">
        <v>50</v>
      </c>
      <c r="B1741" s="121">
        <v>1500</v>
      </c>
      <c r="C1741" s="121">
        <v>1500</v>
      </c>
      <c r="D1741" s="121">
        <v>0</v>
      </c>
      <c r="E1741" s="147">
        <f t="shared" si="40"/>
        <v>0</v>
      </c>
      <c r="F1741" s="115"/>
    </row>
    <row r="1742" spans="1:6" ht="13.5" customHeight="1" x14ac:dyDescent="0.25">
      <c r="A1742" s="106" t="s">
        <v>466</v>
      </c>
      <c r="B1742" s="123">
        <v>29315</v>
      </c>
      <c r="C1742" s="123">
        <v>34315</v>
      </c>
      <c r="D1742" s="123">
        <v>11662.08</v>
      </c>
      <c r="E1742" s="149">
        <f t="shared" si="40"/>
        <v>33.985370829083486</v>
      </c>
      <c r="F1742" s="115"/>
    </row>
    <row r="1743" spans="1:6" s="115" customFormat="1" ht="13.5" customHeight="1" x14ac:dyDescent="0.25">
      <c r="A1743" s="110" t="s">
        <v>190</v>
      </c>
      <c r="B1743" s="126">
        <v>29315</v>
      </c>
      <c r="C1743" s="126">
        <v>34315</v>
      </c>
      <c r="D1743" s="126">
        <v>11662.08</v>
      </c>
      <c r="E1743" s="148">
        <f t="shared" si="40"/>
        <v>33.985370829083486</v>
      </c>
      <c r="F1743"/>
    </row>
    <row r="1744" spans="1:6" ht="13.5" customHeight="1" x14ac:dyDescent="0.25">
      <c r="A1744" s="107" t="s">
        <v>50</v>
      </c>
      <c r="B1744" s="121">
        <v>20000</v>
      </c>
      <c r="C1744" s="121">
        <v>20000</v>
      </c>
      <c r="D1744" s="121">
        <v>1459.75</v>
      </c>
      <c r="E1744" s="147">
        <f t="shared" si="40"/>
        <v>7.2987500000000001</v>
      </c>
    </row>
    <row r="1745" spans="1:6" ht="13.5" customHeight="1" x14ac:dyDescent="0.25">
      <c r="A1745" s="108" t="s">
        <v>65</v>
      </c>
      <c r="B1745" s="122"/>
      <c r="C1745" s="122"/>
      <c r="D1745" s="122">
        <v>653.75</v>
      </c>
      <c r="E1745" s="150" t="str">
        <f t="shared" si="40"/>
        <v>-</v>
      </c>
      <c r="F1745" s="115"/>
    </row>
    <row r="1746" spans="1:6" ht="13.5" customHeight="1" x14ac:dyDescent="0.25">
      <c r="A1746" s="108" t="s">
        <v>78</v>
      </c>
      <c r="B1746" s="122"/>
      <c r="C1746" s="122"/>
      <c r="D1746" s="122">
        <v>806</v>
      </c>
      <c r="E1746" s="150" t="str">
        <f t="shared" si="40"/>
        <v>-</v>
      </c>
    </row>
    <row r="1747" spans="1:6" s="156" customFormat="1" ht="13.5" customHeight="1" x14ac:dyDescent="0.25">
      <c r="A1747" s="107" t="s">
        <v>94</v>
      </c>
      <c r="B1747" s="121">
        <v>4315</v>
      </c>
      <c r="C1747" s="121">
        <v>4315</v>
      </c>
      <c r="D1747" s="121">
        <v>2157.33</v>
      </c>
      <c r="E1747" s="147">
        <f t="shared" si="40"/>
        <v>49.996060254924679</v>
      </c>
      <c r="F1747"/>
    </row>
    <row r="1748" spans="1:6" s="157" customFormat="1" ht="13.5" customHeight="1" x14ac:dyDescent="0.25">
      <c r="A1748" s="108" t="s">
        <v>99</v>
      </c>
      <c r="B1748" s="122"/>
      <c r="C1748" s="122"/>
      <c r="D1748" s="122">
        <v>2157.33</v>
      </c>
      <c r="E1748" s="150" t="str">
        <f t="shared" si="40"/>
        <v>-</v>
      </c>
      <c r="F1748"/>
    </row>
    <row r="1749" spans="1:6" ht="13.5" customHeight="1" x14ac:dyDescent="0.25">
      <c r="A1749" s="107" t="s">
        <v>115</v>
      </c>
      <c r="B1749" s="121">
        <v>5000</v>
      </c>
      <c r="C1749" s="121">
        <v>10000</v>
      </c>
      <c r="D1749" s="121">
        <v>8045</v>
      </c>
      <c r="E1749" s="147">
        <f t="shared" si="40"/>
        <v>80.45</v>
      </c>
      <c r="F1749" s="115"/>
    </row>
    <row r="1750" spans="1:6" ht="13.5" customHeight="1" x14ac:dyDescent="0.25">
      <c r="A1750" s="108" t="s">
        <v>122</v>
      </c>
      <c r="B1750" s="122"/>
      <c r="C1750" s="122"/>
      <c r="D1750" s="122">
        <v>8045</v>
      </c>
      <c r="E1750" s="150" t="str">
        <f t="shared" si="40"/>
        <v>-</v>
      </c>
    </row>
    <row r="1751" spans="1:6" ht="13.5" customHeight="1" x14ac:dyDescent="0.25">
      <c r="A1751" s="106" t="s">
        <v>568</v>
      </c>
      <c r="B1751" s="123">
        <v>53000</v>
      </c>
      <c r="C1751" s="123">
        <v>53000</v>
      </c>
      <c r="D1751" s="123">
        <v>13638.64</v>
      </c>
      <c r="E1751" s="149">
        <f t="shared" si="40"/>
        <v>25.733283018867926</v>
      </c>
    </row>
    <row r="1752" spans="1:6" s="156" customFormat="1" ht="13.5" customHeight="1" x14ac:dyDescent="0.25">
      <c r="A1752" s="110" t="s">
        <v>190</v>
      </c>
      <c r="B1752" s="126">
        <v>53000</v>
      </c>
      <c r="C1752" s="126">
        <v>53000</v>
      </c>
      <c r="D1752" s="126">
        <v>13638.64</v>
      </c>
      <c r="E1752" s="148">
        <f t="shared" si="40"/>
        <v>25.733283018867926</v>
      </c>
      <c r="F1752" s="115"/>
    </row>
    <row r="1753" spans="1:6" ht="13.5" customHeight="1" x14ac:dyDescent="0.25">
      <c r="A1753" s="107" t="s">
        <v>100</v>
      </c>
      <c r="B1753" s="121">
        <v>53000</v>
      </c>
      <c r="C1753" s="121">
        <v>53000</v>
      </c>
      <c r="D1753" s="121">
        <v>13638.64</v>
      </c>
      <c r="E1753" s="147">
        <f t="shared" si="40"/>
        <v>25.733283018867926</v>
      </c>
    </row>
    <row r="1754" spans="1:6" s="115" customFormat="1" ht="13.5" customHeight="1" x14ac:dyDescent="0.25">
      <c r="A1754" s="108" t="s">
        <v>103</v>
      </c>
      <c r="B1754" s="122"/>
      <c r="C1754" s="122"/>
      <c r="D1754" s="122">
        <v>13638.64</v>
      </c>
      <c r="E1754" s="150" t="str">
        <f t="shared" si="40"/>
        <v>-</v>
      </c>
      <c r="F1754" s="118"/>
    </row>
    <row r="1755" spans="1:6" s="117" customFormat="1" ht="13.5" customHeight="1" x14ac:dyDescent="0.25">
      <c r="A1755" s="106" t="s">
        <v>569</v>
      </c>
      <c r="B1755" s="123">
        <v>2700</v>
      </c>
      <c r="C1755" s="123">
        <v>2700</v>
      </c>
      <c r="D1755" s="123">
        <v>1125</v>
      </c>
      <c r="E1755" s="149">
        <f t="shared" si="40"/>
        <v>41.666666666666671</v>
      </c>
      <c r="F1755" s="115"/>
    </row>
    <row r="1756" spans="1:6" s="117" customFormat="1" ht="13.5" customHeight="1" x14ac:dyDescent="0.25">
      <c r="A1756" s="110" t="s">
        <v>190</v>
      </c>
      <c r="B1756" s="126">
        <v>2700</v>
      </c>
      <c r="C1756" s="126">
        <v>2700</v>
      </c>
      <c r="D1756" s="126">
        <v>1125</v>
      </c>
      <c r="E1756" s="148">
        <f t="shared" si="40"/>
        <v>41.666666666666671</v>
      </c>
      <c r="F1756" s="115"/>
    </row>
    <row r="1757" spans="1:6" ht="13.5" customHeight="1" x14ac:dyDescent="0.25">
      <c r="A1757" s="107" t="s">
        <v>50</v>
      </c>
      <c r="B1757" s="121">
        <v>2700</v>
      </c>
      <c r="C1757" s="121">
        <v>2700</v>
      </c>
      <c r="D1757" s="121">
        <v>1125</v>
      </c>
      <c r="E1757" s="147">
        <f t="shared" si="40"/>
        <v>41.666666666666671</v>
      </c>
    </row>
    <row r="1758" spans="1:6" s="118" customFormat="1" ht="13.5" customHeight="1" x14ac:dyDescent="0.25">
      <c r="A1758" s="108" t="s">
        <v>69</v>
      </c>
      <c r="B1758" s="122"/>
      <c r="C1758" s="122"/>
      <c r="D1758" s="122">
        <v>1125</v>
      </c>
      <c r="E1758" s="150" t="str">
        <f t="shared" si="40"/>
        <v>-</v>
      </c>
      <c r="F1758"/>
    </row>
    <row r="1759" spans="1:6" s="156" customFormat="1" ht="13.5" customHeight="1" x14ac:dyDescent="0.25">
      <c r="A1759" s="106" t="s">
        <v>570</v>
      </c>
      <c r="B1759" s="123">
        <v>10000</v>
      </c>
      <c r="C1759" s="123">
        <v>10000</v>
      </c>
      <c r="D1759" s="123">
        <v>0</v>
      </c>
      <c r="E1759" s="149">
        <f t="shared" si="40"/>
        <v>0</v>
      </c>
      <c r="F1759" s="115"/>
    </row>
    <row r="1760" spans="1:6" s="115" customFormat="1" ht="13.5" customHeight="1" x14ac:dyDescent="0.25">
      <c r="A1760" s="110" t="s">
        <v>190</v>
      </c>
      <c r="B1760" s="126">
        <v>10000</v>
      </c>
      <c r="C1760" s="126">
        <v>10000</v>
      </c>
      <c r="D1760" s="126">
        <v>0</v>
      </c>
      <c r="E1760" s="148">
        <f t="shared" si="40"/>
        <v>0</v>
      </c>
      <c r="F1760"/>
    </row>
    <row r="1761" spans="1:6" s="115" customFormat="1" ht="13.5" customHeight="1" x14ac:dyDescent="0.25">
      <c r="A1761" s="107" t="s">
        <v>100</v>
      </c>
      <c r="B1761" s="121">
        <v>10000</v>
      </c>
      <c r="C1761" s="121">
        <v>10000</v>
      </c>
      <c r="D1761" s="121">
        <v>0</v>
      </c>
      <c r="E1761" s="147">
        <f t="shared" si="40"/>
        <v>0</v>
      </c>
      <c r="F1761"/>
    </row>
    <row r="1762" spans="1:6" s="115" customFormat="1" ht="13.5" customHeight="1" x14ac:dyDescent="0.25">
      <c r="A1762" s="104" t="s">
        <v>474</v>
      </c>
      <c r="B1762" s="121">
        <v>155767</v>
      </c>
      <c r="C1762" s="121">
        <v>155767</v>
      </c>
      <c r="D1762" s="121">
        <v>79840.25</v>
      </c>
      <c r="E1762" s="147">
        <f t="shared" si="40"/>
        <v>51.256203175255358</v>
      </c>
      <c r="F1762"/>
    </row>
    <row r="1763" spans="1:6" s="156" customFormat="1" ht="13.5" customHeight="1" x14ac:dyDescent="0.25">
      <c r="A1763" s="106" t="s">
        <v>475</v>
      </c>
      <c r="B1763" s="123">
        <v>132004</v>
      </c>
      <c r="C1763" s="123">
        <v>132004</v>
      </c>
      <c r="D1763" s="123">
        <v>66002.039999999994</v>
      </c>
      <c r="E1763" s="149">
        <f t="shared" si="40"/>
        <v>50.000030302112052</v>
      </c>
      <c r="F1763" s="115"/>
    </row>
    <row r="1764" spans="1:6" s="115" customFormat="1" ht="13.5" customHeight="1" x14ac:dyDescent="0.25">
      <c r="A1764" s="110" t="s">
        <v>190</v>
      </c>
      <c r="B1764" s="126">
        <v>132004</v>
      </c>
      <c r="C1764" s="126">
        <v>132004</v>
      </c>
      <c r="D1764" s="126">
        <v>66002.039999999994</v>
      </c>
      <c r="E1764" s="148">
        <f t="shared" si="40"/>
        <v>50.000030302112052</v>
      </c>
    </row>
    <row r="1765" spans="1:6" s="118" customFormat="1" ht="13.5" customHeight="1" x14ac:dyDescent="0.25">
      <c r="A1765" s="107" t="s">
        <v>104</v>
      </c>
      <c r="B1765" s="121">
        <v>132004</v>
      </c>
      <c r="C1765" s="121">
        <v>132004</v>
      </c>
      <c r="D1765" s="121">
        <v>66002.039999999994</v>
      </c>
      <c r="E1765" s="147">
        <f t="shared" si="40"/>
        <v>50.000030302112052</v>
      </c>
      <c r="F1765"/>
    </row>
    <row r="1766" spans="1:6" s="156" customFormat="1" ht="13.5" customHeight="1" x14ac:dyDescent="0.25">
      <c r="A1766" s="108" t="s">
        <v>106</v>
      </c>
      <c r="B1766" s="122"/>
      <c r="C1766" s="122"/>
      <c r="D1766" s="122">
        <v>66002.039999999994</v>
      </c>
      <c r="E1766" s="150" t="str">
        <f t="shared" si="40"/>
        <v>-</v>
      </c>
      <c r="F1766"/>
    </row>
    <row r="1767" spans="1:6" s="115" customFormat="1" ht="13.5" customHeight="1" x14ac:dyDescent="0.25">
      <c r="A1767" s="106" t="s">
        <v>571</v>
      </c>
      <c r="B1767" s="123">
        <v>1200</v>
      </c>
      <c r="C1767" s="123">
        <v>1200</v>
      </c>
      <c r="D1767" s="123">
        <v>258</v>
      </c>
      <c r="E1767" s="149">
        <f t="shared" si="40"/>
        <v>21.5</v>
      </c>
      <c r="F1767"/>
    </row>
    <row r="1768" spans="1:6" s="115" customFormat="1" ht="13.5" customHeight="1" x14ac:dyDescent="0.25">
      <c r="A1768" s="110" t="s">
        <v>190</v>
      </c>
      <c r="B1768" s="126">
        <v>1200</v>
      </c>
      <c r="C1768" s="126">
        <v>1200</v>
      </c>
      <c r="D1768" s="126">
        <v>258</v>
      </c>
      <c r="E1768" s="148">
        <f t="shared" si="40"/>
        <v>21.5</v>
      </c>
      <c r="F1768"/>
    </row>
    <row r="1769" spans="1:6" ht="13.5" customHeight="1" x14ac:dyDescent="0.25">
      <c r="A1769" s="107" t="s">
        <v>50</v>
      </c>
      <c r="B1769" s="121">
        <v>1200</v>
      </c>
      <c r="C1769" s="121">
        <v>1200</v>
      </c>
      <c r="D1769" s="121">
        <v>258</v>
      </c>
      <c r="E1769" s="147">
        <f t="shared" si="40"/>
        <v>21.5</v>
      </c>
      <c r="F1769" s="117"/>
    </row>
    <row r="1770" spans="1:6" ht="13.5" customHeight="1" x14ac:dyDescent="0.25">
      <c r="A1770" s="108" t="s">
        <v>76</v>
      </c>
      <c r="B1770" s="122"/>
      <c r="C1770" s="122"/>
      <c r="D1770" s="122">
        <v>258</v>
      </c>
      <c r="E1770" s="150" t="str">
        <f t="shared" si="40"/>
        <v>-</v>
      </c>
      <c r="F1770" s="117"/>
    </row>
    <row r="1771" spans="1:6" s="115" customFormat="1" ht="13.5" customHeight="1" x14ac:dyDescent="0.25">
      <c r="A1771" s="106" t="s">
        <v>476</v>
      </c>
      <c r="B1771" s="123">
        <v>22563</v>
      </c>
      <c r="C1771" s="123">
        <v>22563</v>
      </c>
      <c r="D1771" s="123">
        <v>13580.21</v>
      </c>
      <c r="E1771" s="149">
        <f t="shared" si="40"/>
        <v>60.187962593626729</v>
      </c>
    </row>
    <row r="1772" spans="1:6" ht="13.5" customHeight="1" x14ac:dyDescent="0.25">
      <c r="A1772" s="110" t="s">
        <v>190</v>
      </c>
      <c r="B1772" s="126">
        <v>22563</v>
      </c>
      <c r="C1772" s="126">
        <v>22563</v>
      </c>
      <c r="D1772" s="126">
        <v>13580.21</v>
      </c>
      <c r="E1772" s="148">
        <f t="shared" si="40"/>
        <v>60.187962593626729</v>
      </c>
      <c r="F1772" s="115"/>
    </row>
    <row r="1773" spans="1:6" s="156" customFormat="1" ht="13.5" customHeight="1" x14ac:dyDescent="0.25">
      <c r="A1773" s="107" t="s">
        <v>94</v>
      </c>
      <c r="B1773" s="121">
        <v>22563</v>
      </c>
      <c r="C1773" s="121">
        <v>22563</v>
      </c>
      <c r="D1773" s="121">
        <v>13580.21</v>
      </c>
      <c r="E1773" s="147">
        <f t="shared" si="40"/>
        <v>60.187962593626729</v>
      </c>
      <c r="F1773" s="117"/>
    </row>
    <row r="1774" spans="1:6" s="115" customFormat="1" x14ac:dyDescent="0.25">
      <c r="A1774" s="108" t="s">
        <v>99</v>
      </c>
      <c r="B1774" s="122"/>
      <c r="C1774" s="122"/>
      <c r="D1774" s="122">
        <v>13580.21</v>
      </c>
      <c r="E1774" s="150" t="str">
        <f t="shared" si="40"/>
        <v>-</v>
      </c>
      <c r="F1774"/>
    </row>
    <row r="1775" spans="1:6" s="115" customFormat="1" x14ac:dyDescent="0.25">
      <c r="A1775" s="104" t="s">
        <v>477</v>
      </c>
      <c r="B1775" s="121">
        <v>304350</v>
      </c>
      <c r="C1775" s="121">
        <v>304350</v>
      </c>
      <c r="D1775" s="121">
        <v>194726.59</v>
      </c>
      <c r="E1775" s="147">
        <f t="shared" si="40"/>
        <v>63.981136849022505</v>
      </c>
      <c r="F1775" s="116"/>
    </row>
    <row r="1776" spans="1:6" x14ac:dyDescent="0.25">
      <c r="A1776" s="106" t="s">
        <v>478</v>
      </c>
      <c r="B1776" s="123">
        <v>205400</v>
      </c>
      <c r="C1776" s="123">
        <v>205400</v>
      </c>
      <c r="D1776" s="123">
        <v>121539.98</v>
      </c>
      <c r="E1776" s="149">
        <f t="shared" si="40"/>
        <v>59.172336903602726</v>
      </c>
      <c r="F1776" s="118"/>
    </row>
    <row r="1777" spans="1:6" s="117" customFormat="1" x14ac:dyDescent="0.25">
      <c r="A1777" s="110" t="s">
        <v>190</v>
      </c>
      <c r="B1777" s="126">
        <v>205400</v>
      </c>
      <c r="C1777" s="126">
        <v>205400</v>
      </c>
      <c r="D1777" s="126">
        <v>121539.98</v>
      </c>
      <c r="E1777" s="148">
        <f t="shared" ref="E1777:E1839" si="41">IFERROR(D1777/C1777*100,"-")</f>
        <v>59.172336903602726</v>
      </c>
      <c r="F1777"/>
    </row>
    <row r="1778" spans="1:6" s="115" customFormat="1" x14ac:dyDescent="0.25">
      <c r="A1778" s="107" t="s">
        <v>104</v>
      </c>
      <c r="B1778" s="121">
        <v>205400</v>
      </c>
      <c r="C1778" s="121">
        <v>205400</v>
      </c>
      <c r="D1778" s="121">
        <v>121539.98</v>
      </c>
      <c r="E1778" s="147">
        <f t="shared" si="41"/>
        <v>59.172336903602726</v>
      </c>
      <c r="F1778"/>
    </row>
    <row r="1779" spans="1:6" x14ac:dyDescent="0.25">
      <c r="A1779" s="108" t="s">
        <v>106</v>
      </c>
      <c r="B1779" s="122"/>
      <c r="C1779" s="122"/>
      <c r="D1779" s="122">
        <v>121539.98</v>
      </c>
      <c r="E1779" s="150" t="str">
        <f t="shared" si="41"/>
        <v>-</v>
      </c>
    </row>
    <row r="1780" spans="1:6" x14ac:dyDescent="0.25">
      <c r="A1780" s="106" t="s">
        <v>479</v>
      </c>
      <c r="B1780" s="123">
        <v>41650</v>
      </c>
      <c r="C1780" s="123">
        <v>41650</v>
      </c>
      <c r="D1780" s="123">
        <v>40980</v>
      </c>
      <c r="E1780" s="149">
        <f t="shared" si="41"/>
        <v>98.391356542617046</v>
      </c>
      <c r="F1780" s="115"/>
    </row>
    <row r="1781" spans="1:6" s="117" customFormat="1" x14ac:dyDescent="0.25">
      <c r="A1781" s="110" t="s">
        <v>190</v>
      </c>
      <c r="B1781" s="126">
        <v>41650</v>
      </c>
      <c r="C1781" s="126">
        <v>41650</v>
      </c>
      <c r="D1781" s="126">
        <v>40980</v>
      </c>
      <c r="E1781" s="148">
        <f t="shared" si="41"/>
        <v>98.391356542617046</v>
      </c>
      <c r="F1781" s="115"/>
    </row>
    <row r="1782" spans="1:6" x14ac:dyDescent="0.25">
      <c r="A1782" s="107" t="s">
        <v>104</v>
      </c>
      <c r="B1782" s="121">
        <v>41650</v>
      </c>
      <c r="C1782" s="121">
        <v>41650</v>
      </c>
      <c r="D1782" s="121">
        <v>40980</v>
      </c>
      <c r="E1782" s="147">
        <f t="shared" si="41"/>
        <v>98.391356542617046</v>
      </c>
      <c r="F1782" s="115"/>
    </row>
    <row r="1783" spans="1:6" s="156" customFormat="1" x14ac:dyDescent="0.25">
      <c r="A1783" s="108" t="s">
        <v>106</v>
      </c>
      <c r="B1783" s="122"/>
      <c r="C1783" s="122"/>
      <c r="D1783" s="122">
        <v>40980</v>
      </c>
      <c r="E1783" s="150" t="str">
        <f t="shared" si="41"/>
        <v>-</v>
      </c>
      <c r="F1783" s="115"/>
    </row>
    <row r="1784" spans="1:6" s="116" customFormat="1" x14ac:dyDescent="0.25">
      <c r="A1784" s="106" t="s">
        <v>480</v>
      </c>
      <c r="B1784" s="123">
        <v>32300</v>
      </c>
      <c r="C1784" s="123">
        <v>32300</v>
      </c>
      <c r="D1784" s="123">
        <v>8355.98</v>
      </c>
      <c r="E1784" s="149">
        <f t="shared" si="41"/>
        <v>25.869907120743036</v>
      </c>
      <c r="F1784" s="115"/>
    </row>
    <row r="1785" spans="1:6" s="115" customFormat="1" x14ac:dyDescent="0.25">
      <c r="A1785" s="110" t="s">
        <v>190</v>
      </c>
      <c r="B1785" s="126">
        <v>32300</v>
      </c>
      <c r="C1785" s="126">
        <v>32300</v>
      </c>
      <c r="D1785" s="126">
        <v>8355.98</v>
      </c>
      <c r="E1785" s="148">
        <f t="shared" si="41"/>
        <v>25.869907120743036</v>
      </c>
    </row>
    <row r="1786" spans="1:6" s="115" customFormat="1" x14ac:dyDescent="0.25">
      <c r="A1786" s="107" t="s">
        <v>100</v>
      </c>
      <c r="B1786" s="121">
        <v>12500</v>
      </c>
      <c r="C1786" s="121">
        <v>12500</v>
      </c>
      <c r="D1786" s="121">
        <v>1706</v>
      </c>
      <c r="E1786" s="147">
        <f t="shared" si="41"/>
        <v>13.648</v>
      </c>
    </row>
    <row r="1787" spans="1:6" x14ac:dyDescent="0.25">
      <c r="A1787" s="108" t="s">
        <v>102</v>
      </c>
      <c r="B1787" s="122"/>
      <c r="C1787" s="122"/>
      <c r="D1787" s="122">
        <v>1706</v>
      </c>
      <c r="E1787" s="150" t="str">
        <f t="shared" si="41"/>
        <v>-</v>
      </c>
      <c r="F1787" s="115"/>
    </row>
    <row r="1788" spans="1:6" s="115" customFormat="1" x14ac:dyDescent="0.25">
      <c r="A1788" s="107" t="s">
        <v>104</v>
      </c>
      <c r="B1788" s="121">
        <v>19800</v>
      </c>
      <c r="C1788" s="121">
        <v>19800</v>
      </c>
      <c r="D1788" s="121">
        <v>6649.98</v>
      </c>
      <c r="E1788" s="147">
        <f t="shared" si="41"/>
        <v>33.585757575757576</v>
      </c>
      <c r="F1788" s="118"/>
    </row>
    <row r="1789" spans="1:6" s="117" customFormat="1" x14ac:dyDescent="0.25">
      <c r="A1789" s="108" t="s">
        <v>106</v>
      </c>
      <c r="B1789" s="122"/>
      <c r="C1789" s="122"/>
      <c r="D1789" s="122">
        <v>6649.98</v>
      </c>
      <c r="E1789" s="150" t="str">
        <f t="shared" si="41"/>
        <v>-</v>
      </c>
      <c r="F1789" s="118"/>
    </row>
    <row r="1790" spans="1:6" s="115" customFormat="1" x14ac:dyDescent="0.25">
      <c r="A1790" s="106" t="s">
        <v>481</v>
      </c>
      <c r="B1790" s="123">
        <v>10000</v>
      </c>
      <c r="C1790" s="123">
        <v>10000</v>
      </c>
      <c r="D1790" s="123">
        <v>10000</v>
      </c>
      <c r="E1790" s="149">
        <f t="shared" si="41"/>
        <v>100</v>
      </c>
      <c r="F1790" s="116"/>
    </row>
    <row r="1791" spans="1:6" s="117" customFormat="1" x14ac:dyDescent="0.25">
      <c r="A1791" s="110" t="s">
        <v>190</v>
      </c>
      <c r="B1791" s="126">
        <v>10000</v>
      </c>
      <c r="C1791" s="126">
        <v>10000</v>
      </c>
      <c r="D1791" s="126">
        <v>10000</v>
      </c>
      <c r="E1791" s="148">
        <f t="shared" si="41"/>
        <v>100</v>
      </c>
      <c r="F1791" s="116"/>
    </row>
    <row r="1792" spans="1:6" s="115" customFormat="1" x14ac:dyDescent="0.25">
      <c r="A1792" s="107" t="s">
        <v>104</v>
      </c>
      <c r="B1792" s="121">
        <v>10000</v>
      </c>
      <c r="C1792" s="121">
        <v>10000</v>
      </c>
      <c r="D1792" s="121">
        <v>10000</v>
      </c>
      <c r="E1792" s="147">
        <f t="shared" si="41"/>
        <v>100</v>
      </c>
      <c r="F1792" s="118"/>
    </row>
    <row r="1793" spans="1:6" s="117" customFormat="1" x14ac:dyDescent="0.25">
      <c r="A1793" s="108" t="s">
        <v>108</v>
      </c>
      <c r="B1793" s="122"/>
      <c r="C1793" s="122"/>
      <c r="D1793" s="122">
        <v>10000</v>
      </c>
      <c r="E1793" s="150" t="str">
        <f t="shared" si="41"/>
        <v>-</v>
      </c>
      <c r="F1793" s="115"/>
    </row>
    <row r="1794" spans="1:6" s="119" customFormat="1" x14ac:dyDescent="0.25">
      <c r="A1794" s="106" t="s">
        <v>572</v>
      </c>
      <c r="B1794" s="123">
        <v>10000</v>
      </c>
      <c r="C1794" s="123">
        <v>10000</v>
      </c>
      <c r="D1794" s="123">
        <v>10000</v>
      </c>
      <c r="E1794" s="149">
        <f t="shared" si="41"/>
        <v>100</v>
      </c>
      <c r="F1794" s="115"/>
    </row>
    <row r="1795" spans="1:6" s="115" customFormat="1" x14ac:dyDescent="0.25">
      <c r="A1795" s="110" t="s">
        <v>190</v>
      </c>
      <c r="B1795" s="126">
        <v>10000</v>
      </c>
      <c r="C1795" s="126">
        <v>10000</v>
      </c>
      <c r="D1795" s="126">
        <v>10000</v>
      </c>
      <c r="E1795" s="148">
        <f t="shared" si="41"/>
        <v>100</v>
      </c>
    </row>
    <row r="1796" spans="1:6" s="118" customFormat="1" x14ac:dyDescent="0.25">
      <c r="A1796" s="107" t="s">
        <v>104</v>
      </c>
      <c r="B1796" s="121">
        <v>10000</v>
      </c>
      <c r="C1796" s="121">
        <v>10000</v>
      </c>
      <c r="D1796" s="121">
        <v>10000</v>
      </c>
      <c r="E1796" s="147">
        <f t="shared" si="41"/>
        <v>100</v>
      </c>
      <c r="F1796" s="115"/>
    </row>
    <row r="1797" spans="1:6" s="116" customFormat="1" x14ac:dyDescent="0.25">
      <c r="A1797" s="108" t="s">
        <v>106</v>
      </c>
      <c r="B1797" s="122"/>
      <c r="C1797" s="122"/>
      <c r="D1797" s="122">
        <v>10000</v>
      </c>
      <c r="E1797" s="150" t="str">
        <f t="shared" si="41"/>
        <v>-</v>
      </c>
      <c r="F1797" s="118"/>
    </row>
    <row r="1798" spans="1:6" s="116" customFormat="1" x14ac:dyDescent="0.25">
      <c r="A1798" s="106" t="s">
        <v>573</v>
      </c>
      <c r="B1798" s="123">
        <v>5000</v>
      </c>
      <c r="C1798" s="123">
        <v>5000</v>
      </c>
      <c r="D1798" s="123">
        <v>3850.63</v>
      </c>
      <c r="E1798" s="149">
        <f t="shared" si="41"/>
        <v>77.012599999999992</v>
      </c>
      <c r="F1798" s="115"/>
    </row>
    <row r="1799" spans="1:6" s="118" customFormat="1" x14ac:dyDescent="0.25">
      <c r="A1799" s="110" t="s">
        <v>190</v>
      </c>
      <c r="B1799" s="126">
        <v>5000</v>
      </c>
      <c r="C1799" s="126">
        <v>5000</v>
      </c>
      <c r="D1799" s="126">
        <v>3850.63</v>
      </c>
      <c r="E1799" s="148">
        <f t="shared" si="41"/>
        <v>77.012599999999992</v>
      </c>
      <c r="F1799" s="115"/>
    </row>
    <row r="1800" spans="1:6" s="115" customFormat="1" x14ac:dyDescent="0.25">
      <c r="A1800" s="107" t="s">
        <v>50</v>
      </c>
      <c r="B1800" s="121">
        <v>5000</v>
      </c>
      <c r="C1800" s="121">
        <v>5000</v>
      </c>
      <c r="D1800" s="121">
        <v>3850.63</v>
      </c>
      <c r="E1800" s="147">
        <f t="shared" si="41"/>
        <v>77.012599999999992</v>
      </c>
    </row>
    <row r="1801" spans="1:6" x14ac:dyDescent="0.25">
      <c r="A1801" s="108" t="s">
        <v>70</v>
      </c>
      <c r="B1801" s="122"/>
      <c r="C1801" s="122"/>
      <c r="D1801" s="122">
        <v>2325</v>
      </c>
      <c r="E1801" s="150" t="str">
        <f t="shared" si="41"/>
        <v>-</v>
      </c>
      <c r="F1801" s="115"/>
    </row>
    <row r="1802" spans="1:6" s="119" customFormat="1" x14ac:dyDescent="0.25">
      <c r="A1802" s="108" t="s">
        <v>72</v>
      </c>
      <c r="B1802" s="122"/>
      <c r="C1802" s="122"/>
      <c r="D1802" s="122">
        <v>1525.63</v>
      </c>
      <c r="E1802" s="150" t="str">
        <f t="shared" si="41"/>
        <v>-</v>
      </c>
      <c r="F1802"/>
    </row>
    <row r="1803" spans="1:6" x14ac:dyDescent="0.25">
      <c r="A1803" s="104" t="s">
        <v>444</v>
      </c>
      <c r="B1803" s="121">
        <v>51305</v>
      </c>
      <c r="C1803" s="121">
        <v>51305</v>
      </c>
      <c r="D1803" s="121">
        <v>10747.67</v>
      </c>
      <c r="E1803" s="147">
        <f t="shared" si="41"/>
        <v>20.948582009550726</v>
      </c>
    </row>
    <row r="1804" spans="1:6" s="115" customFormat="1" x14ac:dyDescent="0.25">
      <c r="A1804" s="106" t="s">
        <v>445</v>
      </c>
      <c r="B1804" s="123">
        <v>12740</v>
      </c>
      <c r="C1804" s="123">
        <v>12740</v>
      </c>
      <c r="D1804" s="123">
        <v>7297.23</v>
      </c>
      <c r="E1804" s="149">
        <f t="shared" si="41"/>
        <v>57.278100470957618</v>
      </c>
    </row>
    <row r="1805" spans="1:6" s="115" customFormat="1" x14ac:dyDescent="0.25">
      <c r="A1805" s="110" t="s">
        <v>190</v>
      </c>
      <c r="B1805" s="126">
        <v>12740</v>
      </c>
      <c r="C1805" s="126">
        <v>12740</v>
      </c>
      <c r="D1805" s="126">
        <v>7297.23</v>
      </c>
      <c r="E1805" s="148">
        <f t="shared" si="41"/>
        <v>57.278100470957618</v>
      </c>
    </row>
    <row r="1806" spans="1:6" x14ac:dyDescent="0.25">
      <c r="A1806" s="107" t="s">
        <v>50</v>
      </c>
      <c r="B1806" s="121">
        <v>12740</v>
      </c>
      <c r="C1806" s="121">
        <v>12740</v>
      </c>
      <c r="D1806" s="121">
        <v>7297.23</v>
      </c>
      <c r="E1806" s="147">
        <f t="shared" si="41"/>
        <v>57.278100470957618</v>
      </c>
    </row>
    <row r="1807" spans="1:6" x14ac:dyDescent="0.25">
      <c r="A1807" s="108" t="s">
        <v>66</v>
      </c>
      <c r="B1807" s="122"/>
      <c r="C1807" s="122"/>
      <c r="D1807" s="122">
        <v>104.2</v>
      </c>
      <c r="E1807" s="150" t="str">
        <f t="shared" si="41"/>
        <v>-</v>
      </c>
      <c r="F1807" s="115"/>
    </row>
    <row r="1808" spans="1:6" x14ac:dyDescent="0.25">
      <c r="A1808" s="108" t="s">
        <v>68</v>
      </c>
      <c r="B1808" s="122"/>
      <c r="C1808" s="122"/>
      <c r="D1808" s="122">
        <v>180.75</v>
      </c>
      <c r="E1808" s="150" t="str">
        <f t="shared" si="41"/>
        <v>-</v>
      </c>
      <c r="F1808" s="115"/>
    </row>
    <row r="1809" spans="1:6" s="115" customFormat="1" x14ac:dyDescent="0.25">
      <c r="A1809" s="108" t="s">
        <v>69</v>
      </c>
      <c r="B1809" s="122"/>
      <c r="C1809" s="122"/>
      <c r="D1809" s="122">
        <v>350</v>
      </c>
      <c r="E1809" s="150" t="str">
        <f t="shared" si="41"/>
        <v>-</v>
      </c>
      <c r="F1809"/>
    </row>
    <row r="1810" spans="1:6" x14ac:dyDescent="0.25">
      <c r="A1810" s="108" t="s">
        <v>70</v>
      </c>
      <c r="B1810" s="122"/>
      <c r="C1810" s="122"/>
      <c r="D1810" s="122">
        <v>197.91</v>
      </c>
      <c r="E1810" s="150" t="str">
        <f t="shared" si="41"/>
        <v>-</v>
      </c>
      <c r="F1810" s="117"/>
    </row>
    <row r="1811" spans="1:6" s="115" customFormat="1" x14ac:dyDescent="0.25">
      <c r="A1811" s="108" t="s">
        <v>72</v>
      </c>
      <c r="B1811" s="122"/>
      <c r="C1811" s="122"/>
      <c r="D1811" s="122">
        <v>1817.68</v>
      </c>
      <c r="E1811" s="150" t="str">
        <f t="shared" si="41"/>
        <v>-</v>
      </c>
    </row>
    <row r="1812" spans="1:6" s="116" customFormat="1" x14ac:dyDescent="0.25">
      <c r="A1812" s="108" t="s">
        <v>76</v>
      </c>
      <c r="B1812" s="122"/>
      <c r="C1812" s="122"/>
      <c r="D1812" s="122">
        <v>2481.54</v>
      </c>
      <c r="E1812" s="150" t="str">
        <f t="shared" si="41"/>
        <v>-</v>
      </c>
      <c r="F1812"/>
    </row>
    <row r="1813" spans="1:6" x14ac:dyDescent="0.25">
      <c r="A1813" s="108" t="s">
        <v>78</v>
      </c>
      <c r="B1813" s="122"/>
      <c r="C1813" s="122"/>
      <c r="D1813" s="122">
        <v>1629.46</v>
      </c>
      <c r="E1813" s="150" t="str">
        <f t="shared" si="41"/>
        <v>-</v>
      </c>
      <c r="F1813" s="116"/>
    </row>
    <row r="1814" spans="1:6" s="115" customFormat="1" x14ac:dyDescent="0.25">
      <c r="A1814" s="108" t="s">
        <v>80</v>
      </c>
      <c r="B1814" s="122"/>
      <c r="C1814" s="122"/>
      <c r="D1814" s="122">
        <v>35.69</v>
      </c>
      <c r="E1814" s="150" t="str">
        <f t="shared" si="41"/>
        <v>-</v>
      </c>
      <c r="F1814"/>
    </row>
    <row r="1815" spans="1:6" x14ac:dyDescent="0.25">
      <c r="A1815" s="108" t="s">
        <v>81</v>
      </c>
      <c r="B1815" s="122"/>
      <c r="C1815" s="122"/>
      <c r="D1815" s="122">
        <v>500</v>
      </c>
      <c r="E1815" s="150" t="str">
        <f t="shared" si="41"/>
        <v>-</v>
      </c>
      <c r="F1815" s="115"/>
    </row>
    <row r="1816" spans="1:6" x14ac:dyDescent="0.25">
      <c r="A1816" s="106" t="s">
        <v>520</v>
      </c>
      <c r="B1816" s="123">
        <v>4000</v>
      </c>
      <c r="C1816" s="123">
        <v>4000</v>
      </c>
      <c r="D1816" s="123">
        <v>0</v>
      </c>
      <c r="E1816" s="149">
        <f t="shared" si="41"/>
        <v>0</v>
      </c>
      <c r="F1816" s="117"/>
    </row>
    <row r="1817" spans="1:6" s="115" customFormat="1" x14ac:dyDescent="0.25">
      <c r="A1817" s="110" t="s">
        <v>190</v>
      </c>
      <c r="B1817" s="126">
        <v>4000</v>
      </c>
      <c r="C1817" s="126">
        <v>4000</v>
      </c>
      <c r="D1817" s="126">
        <v>0</v>
      </c>
      <c r="E1817" s="148">
        <f t="shared" si="41"/>
        <v>0</v>
      </c>
    </row>
    <row r="1818" spans="1:6" s="117" customFormat="1" x14ac:dyDescent="0.25">
      <c r="A1818" s="107" t="s">
        <v>50</v>
      </c>
      <c r="B1818" s="121">
        <v>4000</v>
      </c>
      <c r="C1818" s="121">
        <v>4000</v>
      </c>
      <c r="D1818" s="121">
        <v>0</v>
      </c>
      <c r="E1818" s="147">
        <f t="shared" si="41"/>
        <v>0</v>
      </c>
      <c r="F1818"/>
    </row>
    <row r="1819" spans="1:6" s="115" customFormat="1" x14ac:dyDescent="0.25">
      <c r="A1819" s="106" t="s">
        <v>446</v>
      </c>
      <c r="B1819" s="123">
        <v>21295</v>
      </c>
      <c r="C1819" s="123">
        <v>21295</v>
      </c>
      <c r="D1819" s="123">
        <v>3450.44</v>
      </c>
      <c r="E1819" s="149">
        <f t="shared" si="41"/>
        <v>16.203052359708852</v>
      </c>
      <c r="F1819"/>
    </row>
    <row r="1820" spans="1:6" x14ac:dyDescent="0.25">
      <c r="A1820" s="110" t="s">
        <v>190</v>
      </c>
      <c r="B1820" s="126">
        <v>21295</v>
      </c>
      <c r="C1820" s="126">
        <v>21295</v>
      </c>
      <c r="D1820" s="126">
        <v>3450.44</v>
      </c>
      <c r="E1820" s="148">
        <f t="shared" si="41"/>
        <v>16.203052359708852</v>
      </c>
      <c r="F1820" s="117"/>
    </row>
    <row r="1821" spans="1:6" s="115" customFormat="1" x14ac:dyDescent="0.25">
      <c r="A1821" s="107" t="s">
        <v>50</v>
      </c>
      <c r="B1821" s="121">
        <v>20635</v>
      </c>
      <c r="C1821" s="121">
        <v>20635</v>
      </c>
      <c r="D1821" s="121">
        <v>3450.44</v>
      </c>
      <c r="E1821" s="147">
        <f t="shared" si="41"/>
        <v>16.721298764235524</v>
      </c>
    </row>
    <row r="1822" spans="1:6" x14ac:dyDescent="0.25">
      <c r="A1822" s="108" t="s">
        <v>76</v>
      </c>
      <c r="B1822" s="122"/>
      <c r="C1822" s="122"/>
      <c r="D1822" s="122">
        <v>40.479999999999997</v>
      </c>
      <c r="E1822" s="150" t="str">
        <f t="shared" si="41"/>
        <v>-</v>
      </c>
      <c r="F1822" s="115"/>
    </row>
    <row r="1823" spans="1:6" s="115" customFormat="1" x14ac:dyDescent="0.25">
      <c r="A1823" s="108" t="s">
        <v>78</v>
      </c>
      <c r="B1823" s="122"/>
      <c r="C1823" s="122"/>
      <c r="D1823" s="122">
        <v>909.96</v>
      </c>
      <c r="E1823" s="150" t="str">
        <f t="shared" si="41"/>
        <v>-</v>
      </c>
      <c r="F1823"/>
    </row>
    <row r="1824" spans="1:6" s="115" customFormat="1" x14ac:dyDescent="0.25">
      <c r="A1824" s="108" t="s">
        <v>81</v>
      </c>
      <c r="B1824" s="122"/>
      <c r="C1824" s="122"/>
      <c r="D1824" s="122">
        <v>2500</v>
      </c>
      <c r="E1824" s="150" t="str">
        <f t="shared" si="41"/>
        <v>-</v>
      </c>
      <c r="F1824" s="117"/>
    </row>
    <row r="1825" spans="1:6" s="115" customFormat="1" x14ac:dyDescent="0.25">
      <c r="A1825" s="107" t="s">
        <v>100</v>
      </c>
      <c r="B1825" s="121">
        <v>660</v>
      </c>
      <c r="C1825" s="121">
        <v>660</v>
      </c>
      <c r="D1825" s="121">
        <v>0</v>
      </c>
      <c r="E1825" s="147">
        <f t="shared" si="41"/>
        <v>0</v>
      </c>
    </row>
    <row r="1826" spans="1:6" x14ac:dyDescent="0.25">
      <c r="A1826" s="106" t="s">
        <v>447</v>
      </c>
      <c r="B1826" s="123">
        <v>13270</v>
      </c>
      <c r="C1826" s="123">
        <v>13270</v>
      </c>
      <c r="D1826" s="123">
        <v>0</v>
      </c>
      <c r="E1826" s="149">
        <f t="shared" si="41"/>
        <v>0</v>
      </c>
      <c r="F1826" s="115"/>
    </row>
    <row r="1827" spans="1:6" s="115" customFormat="1" x14ac:dyDescent="0.25">
      <c r="A1827" s="110" t="s">
        <v>190</v>
      </c>
      <c r="B1827" s="126">
        <v>13270</v>
      </c>
      <c r="C1827" s="126">
        <v>13270</v>
      </c>
      <c r="D1827" s="126">
        <v>0</v>
      </c>
      <c r="E1827" s="148">
        <f t="shared" si="41"/>
        <v>0</v>
      </c>
    </row>
    <row r="1828" spans="1:6" s="115" customFormat="1" x14ac:dyDescent="0.25">
      <c r="A1828" s="107" t="s">
        <v>50</v>
      </c>
      <c r="B1828" s="121">
        <v>13270</v>
      </c>
      <c r="C1828" s="121">
        <v>13270</v>
      </c>
      <c r="D1828" s="121">
        <v>0</v>
      </c>
      <c r="E1828" s="147">
        <f t="shared" si="41"/>
        <v>0</v>
      </c>
    </row>
    <row r="1829" spans="1:6" s="156" customFormat="1" x14ac:dyDescent="0.25">
      <c r="A1829" s="104" t="s">
        <v>448</v>
      </c>
      <c r="B1829" s="121">
        <v>160955</v>
      </c>
      <c r="C1829" s="121">
        <v>160955</v>
      </c>
      <c r="D1829" s="121">
        <v>88564.27</v>
      </c>
      <c r="E1829" s="147">
        <f t="shared" si="41"/>
        <v>55.024242800782829</v>
      </c>
      <c r="F1829" s="115"/>
    </row>
    <row r="1830" spans="1:6" s="118" customFormat="1" ht="13.5" customHeight="1" x14ac:dyDescent="0.25">
      <c r="A1830" s="106" t="s">
        <v>449</v>
      </c>
      <c r="B1830" s="123">
        <v>126600</v>
      </c>
      <c r="C1830" s="123">
        <v>126600</v>
      </c>
      <c r="D1830" s="123">
        <v>63862.239999999998</v>
      </c>
      <c r="E1830" s="149">
        <f t="shared" si="41"/>
        <v>50.444107424960507</v>
      </c>
      <c r="F1830"/>
    </row>
    <row r="1831" spans="1:6" s="115" customFormat="1" ht="13.5" customHeight="1" x14ac:dyDescent="0.25">
      <c r="A1831" s="110" t="s">
        <v>190</v>
      </c>
      <c r="B1831" s="126">
        <v>6600</v>
      </c>
      <c r="C1831" s="126">
        <v>6600</v>
      </c>
      <c r="D1831" s="126">
        <v>2202.25</v>
      </c>
      <c r="E1831" s="148">
        <f t="shared" si="41"/>
        <v>33.367424242424242</v>
      </c>
      <c r="F1831"/>
    </row>
    <row r="1832" spans="1:6" s="116" customFormat="1" ht="13.5" customHeight="1" x14ac:dyDescent="0.25">
      <c r="A1832" s="107" t="s">
        <v>100</v>
      </c>
      <c r="B1832" s="121">
        <v>6600</v>
      </c>
      <c r="C1832" s="121">
        <v>6600</v>
      </c>
      <c r="D1832" s="121">
        <v>2202.25</v>
      </c>
      <c r="E1832" s="147">
        <f t="shared" si="41"/>
        <v>33.367424242424242</v>
      </c>
      <c r="F1832"/>
    </row>
    <row r="1833" spans="1:6" s="115" customFormat="1" ht="13.5" customHeight="1" x14ac:dyDescent="0.25">
      <c r="A1833" s="108" t="s">
        <v>103</v>
      </c>
      <c r="B1833" s="122"/>
      <c r="C1833" s="122"/>
      <c r="D1833" s="122">
        <v>2202.25</v>
      </c>
      <c r="E1833" s="150" t="str">
        <f t="shared" ref="E1833" si="42">IFERROR(D1833/C1833*100,"-")</f>
        <v>-</v>
      </c>
      <c r="F1833" s="118"/>
    </row>
    <row r="1834" spans="1:6" s="115" customFormat="1" ht="13.5" customHeight="1" x14ac:dyDescent="0.25">
      <c r="A1834" s="110" t="s">
        <v>195</v>
      </c>
      <c r="B1834" s="126">
        <v>120000</v>
      </c>
      <c r="C1834" s="126">
        <v>120000</v>
      </c>
      <c r="D1834" s="126">
        <v>61659.99</v>
      </c>
      <c r="E1834" s="148">
        <f t="shared" si="41"/>
        <v>51.383324999999999</v>
      </c>
    </row>
    <row r="1835" spans="1:6" s="117" customFormat="1" ht="13.5" customHeight="1" x14ac:dyDescent="0.25">
      <c r="A1835" s="107" t="s">
        <v>100</v>
      </c>
      <c r="B1835" s="121">
        <v>120000</v>
      </c>
      <c r="C1835" s="121">
        <v>120000</v>
      </c>
      <c r="D1835" s="121">
        <v>61659.99</v>
      </c>
      <c r="E1835" s="147">
        <f t="shared" si="41"/>
        <v>51.383324999999999</v>
      </c>
      <c r="F1835" s="115"/>
    </row>
    <row r="1836" spans="1:6" s="117" customFormat="1" ht="13.5" customHeight="1" x14ac:dyDescent="0.25">
      <c r="A1836" s="108" t="s">
        <v>103</v>
      </c>
      <c r="B1836" s="122"/>
      <c r="C1836" s="122"/>
      <c r="D1836" s="122">
        <v>61659.99</v>
      </c>
      <c r="E1836" s="150" t="str">
        <f t="shared" si="41"/>
        <v>-</v>
      </c>
      <c r="F1836" s="115"/>
    </row>
    <row r="1837" spans="1:6" s="117" customFormat="1" ht="13.5" customHeight="1" x14ac:dyDescent="0.25">
      <c r="A1837" s="106" t="s">
        <v>450</v>
      </c>
      <c r="B1837" s="123">
        <v>34355</v>
      </c>
      <c r="C1837" s="123">
        <v>34355</v>
      </c>
      <c r="D1837" s="123">
        <v>24702.03</v>
      </c>
      <c r="E1837" s="149">
        <f t="shared" si="41"/>
        <v>71.902284965798273</v>
      </c>
      <c r="F1837" s="116"/>
    </row>
    <row r="1838" spans="1:6" s="118" customFormat="1" ht="13.5" customHeight="1" x14ac:dyDescent="0.25">
      <c r="A1838" s="110" t="s">
        <v>190</v>
      </c>
      <c r="B1838" s="126">
        <v>34355</v>
      </c>
      <c r="C1838" s="126">
        <v>34355</v>
      </c>
      <c r="D1838" s="126">
        <v>24702.03</v>
      </c>
      <c r="E1838" s="148">
        <f t="shared" si="41"/>
        <v>71.902284965798273</v>
      </c>
      <c r="F1838" s="115"/>
    </row>
    <row r="1839" spans="1:6" x14ac:dyDescent="0.25">
      <c r="A1839" s="107" t="s">
        <v>50</v>
      </c>
      <c r="B1839" s="121">
        <v>13950</v>
      </c>
      <c r="C1839" s="121">
        <v>13950</v>
      </c>
      <c r="D1839" s="121">
        <v>4602.03</v>
      </c>
      <c r="E1839" s="147">
        <f t="shared" si="41"/>
        <v>32.9894623655914</v>
      </c>
    </row>
    <row r="1840" spans="1:6" s="115" customFormat="1" x14ac:dyDescent="0.25">
      <c r="A1840" s="108" t="s">
        <v>70</v>
      </c>
      <c r="B1840" s="122"/>
      <c r="C1840" s="122"/>
      <c r="D1840" s="122">
        <v>1551.23</v>
      </c>
      <c r="E1840" s="150" t="str">
        <f t="shared" ref="E1840:E1902" si="43">IFERROR(D1840/C1840*100,"-")</f>
        <v>-</v>
      </c>
      <c r="F1840"/>
    </row>
    <row r="1841" spans="1:6" s="115" customFormat="1" x14ac:dyDescent="0.25">
      <c r="A1841" s="108" t="s">
        <v>72</v>
      </c>
      <c r="B1841" s="122"/>
      <c r="C1841" s="122"/>
      <c r="D1841" s="122">
        <v>150</v>
      </c>
      <c r="E1841" s="150" t="str">
        <f t="shared" si="43"/>
        <v>-</v>
      </c>
    </row>
    <row r="1842" spans="1:6" s="115" customFormat="1" x14ac:dyDescent="0.25">
      <c r="A1842" s="108" t="s">
        <v>78</v>
      </c>
      <c r="B1842" s="122"/>
      <c r="C1842" s="122"/>
      <c r="D1842" s="122">
        <v>2900.8</v>
      </c>
      <c r="E1842" s="150" t="str">
        <f t="shared" si="43"/>
        <v>-</v>
      </c>
    </row>
    <row r="1843" spans="1:6" x14ac:dyDescent="0.25">
      <c r="A1843" s="107" t="s">
        <v>104</v>
      </c>
      <c r="B1843" s="121">
        <v>20405</v>
      </c>
      <c r="C1843" s="121">
        <v>20405</v>
      </c>
      <c r="D1843" s="121">
        <v>20100</v>
      </c>
      <c r="E1843" s="147">
        <f t="shared" si="43"/>
        <v>98.505268316589067</v>
      </c>
      <c r="F1843" s="115"/>
    </row>
    <row r="1844" spans="1:6" x14ac:dyDescent="0.25">
      <c r="A1844" s="108" t="s">
        <v>106</v>
      </c>
      <c r="B1844" s="122"/>
      <c r="C1844" s="122"/>
      <c r="D1844" s="122">
        <v>20100</v>
      </c>
      <c r="E1844" s="150" t="str">
        <f t="shared" si="43"/>
        <v>-</v>
      </c>
      <c r="F1844" s="117"/>
    </row>
    <row r="1845" spans="1:6" s="115" customFormat="1" x14ac:dyDescent="0.25">
      <c r="A1845" s="108"/>
      <c r="B1845" s="122"/>
      <c r="C1845" s="122"/>
      <c r="D1845" s="122"/>
      <c r="E1845" s="150" t="str">
        <f t="shared" si="43"/>
        <v>-</v>
      </c>
      <c r="F1845"/>
    </row>
    <row r="1846" spans="1:6" x14ac:dyDescent="0.25">
      <c r="A1846" s="104" t="s">
        <v>188</v>
      </c>
      <c r="B1846" s="121">
        <v>87329891</v>
      </c>
      <c r="C1846" s="121">
        <v>87324891</v>
      </c>
      <c r="D1846" s="121">
        <v>28640153.989999998</v>
      </c>
      <c r="E1846" s="147">
        <f t="shared" si="43"/>
        <v>32.797239895781836</v>
      </c>
    </row>
    <row r="1847" spans="1:6" s="115" customFormat="1" x14ac:dyDescent="0.25">
      <c r="A1847" s="110" t="s">
        <v>190</v>
      </c>
      <c r="B1847" s="126">
        <v>2018626</v>
      </c>
      <c r="C1847" s="126">
        <v>2013626</v>
      </c>
      <c r="D1847" s="126">
        <v>68886.87</v>
      </c>
      <c r="E1847" s="148">
        <f t="shared" si="43"/>
        <v>3.4210359818556175</v>
      </c>
    </row>
    <row r="1848" spans="1:6" s="115" customFormat="1" x14ac:dyDescent="0.25">
      <c r="A1848" s="110" t="s">
        <v>197</v>
      </c>
      <c r="B1848" s="126">
        <v>15657415</v>
      </c>
      <c r="C1848" s="126">
        <v>15657415</v>
      </c>
      <c r="D1848" s="126">
        <v>3131507.87</v>
      </c>
      <c r="E1848" s="148">
        <f t="shared" si="43"/>
        <v>20.000158838480043</v>
      </c>
      <c r="F1848"/>
    </row>
    <row r="1849" spans="1:6" s="115" customFormat="1" x14ac:dyDescent="0.25">
      <c r="A1849" s="110" t="s">
        <v>193</v>
      </c>
      <c r="B1849" s="126">
        <v>41348612</v>
      </c>
      <c r="C1849" s="126">
        <v>41348612</v>
      </c>
      <c r="D1849" s="126">
        <v>20053809.84</v>
      </c>
      <c r="E1849" s="148">
        <f t="shared" si="43"/>
        <v>48.499354319317902</v>
      </c>
    </row>
    <row r="1850" spans="1:6" s="115" customFormat="1" x14ac:dyDescent="0.25">
      <c r="A1850" s="110" t="s">
        <v>196</v>
      </c>
      <c r="B1850" s="126">
        <v>1963456</v>
      </c>
      <c r="C1850" s="126">
        <v>1963456</v>
      </c>
      <c r="D1850" s="126">
        <v>1272375.08</v>
      </c>
      <c r="E1850" s="148">
        <f t="shared" si="43"/>
        <v>64.802831334137352</v>
      </c>
      <c r="F1850" s="117"/>
    </row>
    <row r="1851" spans="1:6" s="115" customFormat="1" x14ac:dyDescent="0.25">
      <c r="A1851" s="110" t="s">
        <v>194</v>
      </c>
      <c r="B1851" s="126">
        <v>17682901</v>
      </c>
      <c r="C1851" s="126">
        <v>17682901</v>
      </c>
      <c r="D1851" s="126">
        <v>3585337.45</v>
      </c>
      <c r="E1851" s="148">
        <f t="shared" si="43"/>
        <v>20.275731057929917</v>
      </c>
    </row>
    <row r="1852" spans="1:6" s="115" customFormat="1" x14ac:dyDescent="0.25">
      <c r="A1852" s="110" t="s">
        <v>195</v>
      </c>
      <c r="B1852" s="126">
        <v>1052881</v>
      </c>
      <c r="C1852" s="126">
        <v>1052881</v>
      </c>
      <c r="D1852" s="126">
        <v>473187.78</v>
      </c>
      <c r="E1852" s="148">
        <f t="shared" si="43"/>
        <v>44.942190048068113</v>
      </c>
      <c r="F1852"/>
    </row>
    <row r="1853" spans="1:6" s="115" customFormat="1" x14ac:dyDescent="0.25">
      <c r="A1853" s="110" t="s">
        <v>247</v>
      </c>
      <c r="B1853" s="126">
        <v>63000</v>
      </c>
      <c r="C1853" s="126">
        <v>63000</v>
      </c>
      <c r="D1853" s="126">
        <v>21800.16</v>
      </c>
      <c r="E1853" s="148">
        <f t="shared" si="43"/>
        <v>34.603428571428573</v>
      </c>
      <c r="F1853"/>
    </row>
    <row r="1854" spans="1:6" s="115" customFormat="1" x14ac:dyDescent="0.25">
      <c r="A1854" s="110" t="s">
        <v>191</v>
      </c>
      <c r="B1854" s="126">
        <v>43000</v>
      </c>
      <c r="C1854" s="126">
        <v>43000</v>
      </c>
      <c r="D1854" s="126">
        <v>33248.94</v>
      </c>
      <c r="E1854" s="148">
        <f t="shared" si="43"/>
        <v>77.323116279069765</v>
      </c>
    </row>
    <row r="1855" spans="1:6" s="115" customFormat="1" x14ac:dyDescent="0.25">
      <c r="A1855" s="110" t="s">
        <v>192</v>
      </c>
      <c r="B1855" s="126">
        <v>7500000</v>
      </c>
      <c r="C1855" s="126">
        <v>7500000</v>
      </c>
      <c r="D1855" s="126">
        <v>0</v>
      </c>
      <c r="E1855" s="148">
        <f t="shared" si="43"/>
        <v>0</v>
      </c>
      <c r="F1855"/>
    </row>
    <row r="1856" spans="1:6" s="115" customFormat="1" x14ac:dyDescent="0.25">
      <c r="A1856" s="110"/>
      <c r="B1856" s="126"/>
      <c r="C1856" s="126"/>
      <c r="D1856" s="126"/>
      <c r="E1856" s="148" t="str">
        <f t="shared" si="43"/>
        <v>-</v>
      </c>
      <c r="F1856"/>
    </row>
    <row r="1857" spans="1:6" s="115" customFormat="1" x14ac:dyDescent="0.25">
      <c r="A1857" s="104" t="s">
        <v>390</v>
      </c>
      <c r="B1857" s="121">
        <v>22720614</v>
      </c>
      <c r="C1857" s="121">
        <v>22720614</v>
      </c>
      <c r="D1857" s="121">
        <v>3471196.96</v>
      </c>
      <c r="E1857" s="147">
        <f t="shared" si="43"/>
        <v>15.277742758184266</v>
      </c>
      <c r="F1857"/>
    </row>
    <row r="1858" spans="1:6" s="115" customFormat="1" x14ac:dyDescent="0.25">
      <c r="A1858" s="106" t="s">
        <v>451</v>
      </c>
      <c r="B1858" s="123">
        <v>173000</v>
      </c>
      <c r="C1858" s="123">
        <v>173000</v>
      </c>
      <c r="D1858" s="123">
        <v>93442.35</v>
      </c>
      <c r="E1858" s="149">
        <f t="shared" si="43"/>
        <v>54.012919075144517</v>
      </c>
      <c r="F1858"/>
    </row>
    <row r="1859" spans="1:6" s="115" customFormat="1" x14ac:dyDescent="0.25">
      <c r="A1859" s="110" t="s">
        <v>194</v>
      </c>
      <c r="B1859" s="126">
        <v>173000</v>
      </c>
      <c r="C1859" s="126">
        <v>173000</v>
      </c>
      <c r="D1859" s="126">
        <v>93442.35</v>
      </c>
      <c r="E1859" s="148">
        <f t="shared" si="43"/>
        <v>54.012919075144517</v>
      </c>
      <c r="F1859"/>
    </row>
    <row r="1860" spans="1:6" s="115" customFormat="1" x14ac:dyDescent="0.25">
      <c r="A1860" s="107" t="s">
        <v>43</v>
      </c>
      <c r="B1860" s="121">
        <v>153500</v>
      </c>
      <c r="C1860" s="121">
        <v>153500</v>
      </c>
      <c r="D1860" s="121">
        <v>80014.89</v>
      </c>
      <c r="E1860" s="147">
        <f t="shared" si="43"/>
        <v>52.126964169381104</v>
      </c>
      <c r="F1860"/>
    </row>
    <row r="1861" spans="1:6" s="115" customFormat="1" x14ac:dyDescent="0.25">
      <c r="A1861" s="108" t="s">
        <v>45</v>
      </c>
      <c r="B1861" s="122"/>
      <c r="C1861" s="122"/>
      <c r="D1861" s="122">
        <v>73034.350000000006</v>
      </c>
      <c r="E1861" s="150" t="str">
        <f t="shared" si="43"/>
        <v>-</v>
      </c>
      <c r="F1861" s="156"/>
    </row>
    <row r="1862" spans="1:6" s="115" customFormat="1" ht="14.25" customHeight="1" x14ac:dyDescent="0.25">
      <c r="A1862" s="143" t="s">
        <v>47</v>
      </c>
      <c r="B1862" s="140"/>
      <c r="C1862" s="140"/>
      <c r="D1862" s="140">
        <v>1200</v>
      </c>
      <c r="E1862" s="152" t="str">
        <f t="shared" si="43"/>
        <v>-</v>
      </c>
      <c r="F1862"/>
    </row>
    <row r="1863" spans="1:6" s="115" customFormat="1" ht="14.25" customHeight="1" x14ac:dyDescent="0.25">
      <c r="A1863" s="108" t="s">
        <v>49</v>
      </c>
      <c r="B1863" s="122"/>
      <c r="C1863" s="122"/>
      <c r="D1863" s="122">
        <v>5780.54</v>
      </c>
      <c r="E1863" s="150" t="str">
        <f t="shared" si="43"/>
        <v>-</v>
      </c>
      <c r="F1863"/>
    </row>
    <row r="1864" spans="1:6" ht="14.25" customHeight="1" x14ac:dyDescent="0.25">
      <c r="A1864" s="107" t="s">
        <v>50</v>
      </c>
      <c r="B1864" s="121">
        <v>11500</v>
      </c>
      <c r="C1864" s="121">
        <v>11500</v>
      </c>
      <c r="D1864" s="121">
        <v>5464.08</v>
      </c>
      <c r="E1864" s="147">
        <f t="shared" si="43"/>
        <v>47.513739130434786</v>
      </c>
    </row>
    <row r="1865" spans="1:6" ht="14.25" customHeight="1" x14ac:dyDescent="0.25">
      <c r="A1865" s="108" t="s">
        <v>52</v>
      </c>
      <c r="B1865" s="122"/>
      <c r="C1865" s="122"/>
      <c r="D1865" s="122">
        <v>1033.8</v>
      </c>
      <c r="E1865" s="150" t="str">
        <f t="shared" si="43"/>
        <v>-</v>
      </c>
      <c r="F1865" s="115"/>
    </row>
    <row r="1866" spans="1:6" s="115" customFormat="1" ht="14.25" customHeight="1" x14ac:dyDescent="0.25">
      <c r="A1866" s="108" t="s">
        <v>53</v>
      </c>
      <c r="B1866" s="122"/>
      <c r="C1866" s="122"/>
      <c r="D1866" s="122">
        <v>1795.91</v>
      </c>
      <c r="E1866" s="150" t="str">
        <f t="shared" si="43"/>
        <v>-</v>
      </c>
      <c r="F1866"/>
    </row>
    <row r="1867" spans="1:6" ht="14.25" customHeight="1" x14ac:dyDescent="0.25">
      <c r="A1867" s="108" t="s">
        <v>54</v>
      </c>
      <c r="B1867" s="122"/>
      <c r="C1867" s="122"/>
      <c r="D1867" s="122">
        <v>1305</v>
      </c>
      <c r="E1867" s="150" t="str">
        <f t="shared" si="43"/>
        <v>-</v>
      </c>
    </row>
    <row r="1868" spans="1:6" ht="14.25" customHeight="1" x14ac:dyDescent="0.25">
      <c r="A1868" s="108" t="s">
        <v>57</v>
      </c>
      <c r="B1868" s="122"/>
      <c r="C1868" s="122"/>
      <c r="D1868" s="122">
        <v>21.72</v>
      </c>
      <c r="E1868" s="150" t="str">
        <f t="shared" si="43"/>
        <v>-</v>
      </c>
      <c r="F1868" s="115"/>
    </row>
    <row r="1869" spans="1:6" ht="14.25" customHeight="1" x14ac:dyDescent="0.25">
      <c r="A1869" s="108" t="s">
        <v>69</v>
      </c>
      <c r="B1869" s="122"/>
      <c r="C1869" s="122"/>
      <c r="D1869" s="122">
        <v>805.63</v>
      </c>
      <c r="E1869" s="150" t="str">
        <f t="shared" si="43"/>
        <v>-</v>
      </c>
    </row>
    <row r="1870" spans="1:6" s="115" customFormat="1" ht="14.25" customHeight="1" x14ac:dyDescent="0.25">
      <c r="A1870" s="108" t="s">
        <v>70</v>
      </c>
      <c r="B1870" s="122"/>
      <c r="C1870" s="122"/>
      <c r="D1870" s="122">
        <v>502.02</v>
      </c>
      <c r="E1870" s="150" t="str">
        <f t="shared" si="43"/>
        <v>-</v>
      </c>
      <c r="F1870"/>
    </row>
    <row r="1871" spans="1:6" ht="14.25" customHeight="1" x14ac:dyDescent="0.25">
      <c r="A1871" s="107" t="s">
        <v>100</v>
      </c>
      <c r="B1871" s="121">
        <v>8000</v>
      </c>
      <c r="C1871" s="121">
        <v>8000</v>
      </c>
      <c r="D1871" s="121">
        <v>7963.38</v>
      </c>
      <c r="E1871" s="147">
        <f t="shared" si="43"/>
        <v>99.542249999999996</v>
      </c>
    </row>
    <row r="1872" spans="1:6" ht="14.25" customHeight="1" x14ac:dyDescent="0.25">
      <c r="A1872" s="108" t="s">
        <v>102</v>
      </c>
      <c r="B1872" s="122"/>
      <c r="C1872" s="122"/>
      <c r="D1872" s="122">
        <v>7963.38</v>
      </c>
      <c r="E1872" s="150" t="str">
        <f t="shared" si="43"/>
        <v>-</v>
      </c>
      <c r="F1872" s="115"/>
    </row>
    <row r="1873" spans="1:6" s="115" customFormat="1" ht="14.25" customHeight="1" x14ac:dyDescent="0.25">
      <c r="A1873" s="106" t="s">
        <v>574</v>
      </c>
      <c r="B1873" s="123">
        <v>22268114</v>
      </c>
      <c r="C1873" s="123">
        <v>22268114</v>
      </c>
      <c r="D1873" s="123">
        <v>3213827.32</v>
      </c>
      <c r="E1873" s="149">
        <f t="shared" si="43"/>
        <v>14.432418120367085</v>
      </c>
    </row>
    <row r="1874" spans="1:6" ht="14.25" customHeight="1" x14ac:dyDescent="0.25">
      <c r="A1874" s="110" t="s">
        <v>190</v>
      </c>
      <c r="B1874" s="126">
        <v>100000</v>
      </c>
      <c r="C1874" s="126">
        <v>100000</v>
      </c>
      <c r="D1874" s="126">
        <v>0</v>
      </c>
      <c r="E1874" s="148">
        <f t="shared" si="43"/>
        <v>0</v>
      </c>
      <c r="F1874" s="115"/>
    </row>
    <row r="1875" spans="1:6" s="118" customFormat="1" ht="14.25" customHeight="1" x14ac:dyDescent="0.25">
      <c r="A1875" s="107" t="s">
        <v>130</v>
      </c>
      <c r="B1875" s="121">
        <v>100000</v>
      </c>
      <c r="C1875" s="121">
        <v>100000</v>
      </c>
      <c r="D1875" s="121">
        <v>0</v>
      </c>
      <c r="E1875" s="147">
        <f t="shared" si="43"/>
        <v>0</v>
      </c>
      <c r="F1875" s="115"/>
    </row>
    <row r="1876" spans="1:6" s="115" customFormat="1" ht="14.25" customHeight="1" x14ac:dyDescent="0.25">
      <c r="A1876" s="110" t="s">
        <v>197</v>
      </c>
      <c r="B1876" s="126">
        <v>55322</v>
      </c>
      <c r="C1876" s="126">
        <v>55322</v>
      </c>
      <c r="D1876" s="126">
        <v>12212.53</v>
      </c>
      <c r="E1876" s="148">
        <f t="shared" si="43"/>
        <v>22.075358808430643</v>
      </c>
    </row>
    <row r="1877" spans="1:6" s="115" customFormat="1" ht="14.25" customHeight="1" x14ac:dyDescent="0.25">
      <c r="A1877" s="107" t="s">
        <v>130</v>
      </c>
      <c r="B1877" s="121">
        <v>55322</v>
      </c>
      <c r="C1877" s="121">
        <v>55322</v>
      </c>
      <c r="D1877" s="121">
        <v>12212.53</v>
      </c>
      <c r="E1877" s="147">
        <f t="shared" si="43"/>
        <v>22.075358808430643</v>
      </c>
      <c r="F1877"/>
    </row>
    <row r="1878" spans="1:6" ht="14.25" customHeight="1" x14ac:dyDescent="0.25">
      <c r="A1878" s="108" t="s">
        <v>132</v>
      </c>
      <c r="B1878" s="122"/>
      <c r="C1878" s="122"/>
      <c r="D1878" s="122">
        <v>12212.53</v>
      </c>
      <c r="E1878" s="150" t="str">
        <f t="shared" si="43"/>
        <v>-</v>
      </c>
      <c r="F1878" s="115"/>
    </row>
    <row r="1879" spans="1:6" x14ac:dyDescent="0.25">
      <c r="A1879" s="110" t="s">
        <v>194</v>
      </c>
      <c r="B1879" s="126">
        <v>17112792</v>
      </c>
      <c r="C1879" s="126">
        <v>17112792</v>
      </c>
      <c r="D1879" s="126">
        <v>3201614.79</v>
      </c>
      <c r="E1879" s="148">
        <f t="shared" si="43"/>
        <v>18.708897940207535</v>
      </c>
    </row>
    <row r="1880" spans="1:6" s="115" customFormat="1" ht="14.25" customHeight="1" x14ac:dyDescent="0.25">
      <c r="A1880" s="107" t="s">
        <v>115</v>
      </c>
      <c r="B1880" s="121">
        <v>2148000</v>
      </c>
      <c r="C1880" s="121">
        <v>2148000</v>
      </c>
      <c r="D1880" s="121">
        <v>0</v>
      </c>
      <c r="E1880" s="147">
        <f t="shared" si="43"/>
        <v>0</v>
      </c>
      <c r="F1880"/>
    </row>
    <row r="1881" spans="1:6" ht="14.25" customHeight="1" x14ac:dyDescent="0.25">
      <c r="A1881" s="107" t="s">
        <v>130</v>
      </c>
      <c r="B1881" s="121">
        <v>14964792</v>
      </c>
      <c r="C1881" s="121">
        <v>14964792</v>
      </c>
      <c r="D1881" s="121">
        <v>3201614.79</v>
      </c>
      <c r="E1881" s="147">
        <f t="shared" si="43"/>
        <v>21.394315336958911</v>
      </c>
    </row>
    <row r="1882" spans="1:6" ht="14.25" customHeight="1" x14ac:dyDescent="0.25">
      <c r="A1882" s="108" t="s">
        <v>132</v>
      </c>
      <c r="B1882" s="122"/>
      <c r="C1882" s="122"/>
      <c r="D1882" s="122">
        <v>3201614.79</v>
      </c>
      <c r="E1882" s="150" t="str">
        <f t="shared" si="43"/>
        <v>-</v>
      </c>
    </row>
    <row r="1883" spans="1:6" ht="14.25" customHeight="1" x14ac:dyDescent="0.25">
      <c r="A1883" s="110" t="s">
        <v>192</v>
      </c>
      <c r="B1883" s="126">
        <v>5000000</v>
      </c>
      <c r="C1883" s="126">
        <v>5000000</v>
      </c>
      <c r="D1883" s="126">
        <v>0</v>
      </c>
      <c r="E1883" s="148">
        <f t="shared" si="43"/>
        <v>0</v>
      </c>
      <c r="F1883" s="115"/>
    </row>
    <row r="1884" spans="1:6" s="115" customFormat="1" ht="14.25" customHeight="1" x14ac:dyDescent="0.25">
      <c r="A1884" s="107" t="s">
        <v>130</v>
      </c>
      <c r="B1884" s="121">
        <v>5000000</v>
      </c>
      <c r="C1884" s="121">
        <v>5000000</v>
      </c>
      <c r="D1884" s="121">
        <v>0</v>
      </c>
      <c r="E1884" s="147">
        <f t="shared" si="43"/>
        <v>0</v>
      </c>
      <c r="F1884"/>
    </row>
    <row r="1885" spans="1:6" s="115" customFormat="1" ht="14.25" customHeight="1" x14ac:dyDescent="0.25">
      <c r="A1885" s="106" t="s">
        <v>452</v>
      </c>
      <c r="B1885" s="123">
        <v>199500</v>
      </c>
      <c r="C1885" s="123">
        <v>199500</v>
      </c>
      <c r="D1885" s="123">
        <v>103502.85</v>
      </c>
      <c r="E1885" s="149">
        <f t="shared" si="43"/>
        <v>51.88112781954888</v>
      </c>
      <c r="F1885"/>
    </row>
    <row r="1886" spans="1:6" ht="14.25" customHeight="1" x14ac:dyDescent="0.25">
      <c r="A1886" s="110" t="s">
        <v>194</v>
      </c>
      <c r="B1886" s="126">
        <v>199500</v>
      </c>
      <c r="C1886" s="126">
        <v>199500</v>
      </c>
      <c r="D1886" s="126">
        <v>103502.85</v>
      </c>
      <c r="E1886" s="148">
        <f t="shared" si="43"/>
        <v>51.88112781954888</v>
      </c>
    </row>
    <row r="1887" spans="1:6" ht="14.25" customHeight="1" x14ac:dyDescent="0.25">
      <c r="A1887" s="107" t="s">
        <v>43</v>
      </c>
      <c r="B1887" s="121">
        <v>183000</v>
      </c>
      <c r="C1887" s="121">
        <v>183000</v>
      </c>
      <c r="D1887" s="121">
        <v>90931.28</v>
      </c>
      <c r="E1887" s="147">
        <f t="shared" si="43"/>
        <v>49.689224043715846</v>
      </c>
      <c r="F1887" s="115"/>
    </row>
    <row r="1888" spans="1:6" ht="14.25" customHeight="1" x14ac:dyDescent="0.25">
      <c r="A1888" s="108" t="s">
        <v>45</v>
      </c>
      <c r="B1888" s="122"/>
      <c r="C1888" s="122"/>
      <c r="D1888" s="122">
        <v>85219.16</v>
      </c>
      <c r="E1888" s="150" t="str">
        <f t="shared" si="43"/>
        <v>-</v>
      </c>
      <c r="F1888" s="115"/>
    </row>
    <row r="1889" spans="1:6" ht="14.25" customHeight="1" x14ac:dyDescent="0.25">
      <c r="A1889" s="108" t="s">
        <v>49</v>
      </c>
      <c r="B1889" s="122"/>
      <c r="C1889" s="122"/>
      <c r="D1889" s="122">
        <v>5712.12</v>
      </c>
      <c r="E1889" s="150" t="str">
        <f t="shared" si="43"/>
        <v>-</v>
      </c>
      <c r="F1889" s="117"/>
    </row>
    <row r="1890" spans="1:6" s="117" customFormat="1" ht="14.25" customHeight="1" x14ac:dyDescent="0.25">
      <c r="A1890" s="107" t="s">
        <v>50</v>
      </c>
      <c r="B1890" s="121">
        <v>16500</v>
      </c>
      <c r="C1890" s="121">
        <v>16500</v>
      </c>
      <c r="D1890" s="121">
        <v>12571.57</v>
      </c>
      <c r="E1890" s="147">
        <f t="shared" si="43"/>
        <v>76.191333333333333</v>
      </c>
      <c r="F1890" s="115"/>
    </row>
    <row r="1891" spans="1:6" s="117" customFormat="1" ht="14.25" customHeight="1" x14ac:dyDescent="0.25">
      <c r="A1891" s="108" t="s">
        <v>52</v>
      </c>
      <c r="B1891" s="122"/>
      <c r="C1891" s="122"/>
      <c r="D1891" s="122">
        <v>1963.3</v>
      </c>
      <c r="E1891" s="150" t="str">
        <f t="shared" si="43"/>
        <v>-</v>
      </c>
      <c r="F1891" s="115"/>
    </row>
    <row r="1892" spans="1:6" s="115" customFormat="1" ht="14.25" customHeight="1" x14ac:dyDescent="0.25">
      <c r="A1892" s="108" t="s">
        <v>53</v>
      </c>
      <c r="B1892" s="122"/>
      <c r="C1892" s="122"/>
      <c r="D1892" s="122">
        <v>9508.75</v>
      </c>
      <c r="E1892" s="150" t="str">
        <f t="shared" si="43"/>
        <v>-</v>
      </c>
    </row>
    <row r="1893" spans="1:6" s="115" customFormat="1" ht="14.25" customHeight="1" x14ac:dyDescent="0.25">
      <c r="A1893" s="108" t="s">
        <v>54</v>
      </c>
      <c r="B1893" s="122"/>
      <c r="C1893" s="122"/>
      <c r="D1893" s="122">
        <v>1099.52</v>
      </c>
      <c r="E1893" s="150" t="str">
        <f t="shared" si="43"/>
        <v>-</v>
      </c>
    </row>
    <row r="1894" spans="1:6" s="117" customFormat="1" ht="14.25" customHeight="1" x14ac:dyDescent="0.25">
      <c r="A1894" s="106" t="s">
        <v>521</v>
      </c>
      <c r="B1894" s="123">
        <v>80000</v>
      </c>
      <c r="C1894" s="123">
        <v>80000</v>
      </c>
      <c r="D1894" s="123">
        <v>60424.44</v>
      </c>
      <c r="E1894" s="149">
        <f t="shared" si="43"/>
        <v>75.530550000000005</v>
      </c>
    </row>
    <row r="1895" spans="1:6" ht="14.25" customHeight="1" x14ac:dyDescent="0.25">
      <c r="A1895" s="110" t="s">
        <v>194</v>
      </c>
      <c r="B1895" s="126">
        <v>80000</v>
      </c>
      <c r="C1895" s="126">
        <v>80000</v>
      </c>
      <c r="D1895" s="126">
        <v>60424.44</v>
      </c>
      <c r="E1895" s="148">
        <f t="shared" si="43"/>
        <v>75.530550000000005</v>
      </c>
    </row>
    <row r="1896" spans="1:6" s="116" customFormat="1" ht="14.25" customHeight="1" x14ac:dyDescent="0.25">
      <c r="A1896" s="107" t="s">
        <v>43</v>
      </c>
      <c r="B1896" s="121">
        <v>68070</v>
      </c>
      <c r="C1896" s="121">
        <v>68070</v>
      </c>
      <c r="D1896" s="121">
        <v>56130.82</v>
      </c>
      <c r="E1896" s="147">
        <f t="shared" si="43"/>
        <v>82.46043778463347</v>
      </c>
      <c r="F1896" s="115"/>
    </row>
    <row r="1897" spans="1:6" s="118" customFormat="1" ht="14.25" customHeight="1" x14ac:dyDescent="0.25">
      <c r="A1897" s="108" t="s">
        <v>45</v>
      </c>
      <c r="B1897" s="122"/>
      <c r="C1897" s="122"/>
      <c r="D1897" s="122">
        <v>49129.15</v>
      </c>
      <c r="E1897" s="150" t="str">
        <f t="shared" si="43"/>
        <v>-</v>
      </c>
      <c r="F1897" s="115"/>
    </row>
    <row r="1898" spans="1:6" ht="14.25" customHeight="1" x14ac:dyDescent="0.25">
      <c r="A1898" s="108" t="s">
        <v>49</v>
      </c>
      <c r="B1898" s="122"/>
      <c r="C1898" s="122"/>
      <c r="D1898" s="122">
        <v>7001.67</v>
      </c>
      <c r="E1898" s="150" t="str">
        <f t="shared" si="43"/>
        <v>-</v>
      </c>
      <c r="F1898" s="115"/>
    </row>
    <row r="1899" spans="1:6" x14ac:dyDescent="0.25">
      <c r="A1899" s="107" t="s">
        <v>50</v>
      </c>
      <c r="B1899" s="121">
        <v>11930</v>
      </c>
      <c r="C1899" s="121">
        <v>11930</v>
      </c>
      <c r="D1899" s="121">
        <v>4293.62</v>
      </c>
      <c r="E1899" s="147">
        <f t="shared" si="43"/>
        <v>35.990108968985751</v>
      </c>
      <c r="F1899" s="115"/>
    </row>
    <row r="1900" spans="1:6" x14ac:dyDescent="0.25">
      <c r="A1900" s="108" t="s">
        <v>53</v>
      </c>
      <c r="B1900" s="122"/>
      <c r="C1900" s="122"/>
      <c r="D1900" s="122">
        <v>4141.63</v>
      </c>
      <c r="E1900" s="150" t="str">
        <f t="shared" si="43"/>
        <v>-</v>
      </c>
      <c r="F1900" s="115"/>
    </row>
    <row r="1901" spans="1:6" s="115" customFormat="1" x14ac:dyDescent="0.25">
      <c r="A1901" s="108" t="s">
        <v>70</v>
      </c>
      <c r="B1901" s="122"/>
      <c r="C1901" s="122"/>
      <c r="D1901" s="122">
        <v>55.19</v>
      </c>
      <c r="E1901" s="150" t="str">
        <f t="shared" si="43"/>
        <v>-</v>
      </c>
      <c r="F1901" s="117"/>
    </row>
    <row r="1902" spans="1:6" s="115" customFormat="1" x14ac:dyDescent="0.25">
      <c r="A1902" s="108" t="s">
        <v>72</v>
      </c>
      <c r="B1902" s="122"/>
      <c r="C1902" s="122"/>
      <c r="D1902" s="122">
        <v>96.8</v>
      </c>
      <c r="E1902" s="150" t="str">
        <f t="shared" si="43"/>
        <v>-</v>
      </c>
      <c r="F1902"/>
    </row>
    <row r="1903" spans="1:6" s="115" customFormat="1" x14ac:dyDescent="0.25">
      <c r="A1903" s="104" t="s">
        <v>461</v>
      </c>
      <c r="B1903" s="121">
        <v>9708836</v>
      </c>
      <c r="C1903" s="121">
        <v>9703836</v>
      </c>
      <c r="D1903" s="121">
        <v>892917.69</v>
      </c>
      <c r="E1903" s="147">
        <f t="shared" ref="E1903:E1957" si="44">IFERROR(D1903/C1903*100,"-")</f>
        <v>9.2016980707423333</v>
      </c>
    </row>
    <row r="1904" spans="1:6" s="115" customFormat="1" x14ac:dyDescent="0.25">
      <c r="A1904" s="106" t="s">
        <v>462</v>
      </c>
      <c r="B1904" s="123">
        <v>32730</v>
      </c>
      <c r="C1904" s="123">
        <v>32730</v>
      </c>
      <c r="D1904" s="123">
        <v>7712.5</v>
      </c>
      <c r="E1904" s="149">
        <f t="shared" si="44"/>
        <v>23.564008554842651</v>
      </c>
    </row>
    <row r="1905" spans="1:6" s="115" customFormat="1" x14ac:dyDescent="0.25">
      <c r="A1905" s="110" t="s">
        <v>190</v>
      </c>
      <c r="B1905" s="126">
        <v>32730</v>
      </c>
      <c r="C1905" s="126">
        <v>32730</v>
      </c>
      <c r="D1905" s="126">
        <v>7712.5</v>
      </c>
      <c r="E1905" s="148">
        <f t="shared" si="44"/>
        <v>23.564008554842651</v>
      </c>
      <c r="F1905"/>
    </row>
    <row r="1906" spans="1:6" s="115" customFormat="1" x14ac:dyDescent="0.25">
      <c r="A1906" s="107" t="s">
        <v>43</v>
      </c>
      <c r="B1906" s="121">
        <v>19740</v>
      </c>
      <c r="C1906" s="121">
        <v>19740</v>
      </c>
      <c r="D1906" s="121">
        <v>5640</v>
      </c>
      <c r="E1906" s="147">
        <f t="shared" si="44"/>
        <v>28.571428571428569</v>
      </c>
      <c r="F1906"/>
    </row>
    <row r="1907" spans="1:6" s="115" customFormat="1" x14ac:dyDescent="0.25">
      <c r="A1907" s="108" t="s">
        <v>177</v>
      </c>
      <c r="B1907" s="122"/>
      <c r="C1907" s="122"/>
      <c r="D1907" s="122">
        <v>5358</v>
      </c>
      <c r="E1907" s="150" t="str">
        <f t="shared" si="44"/>
        <v>-</v>
      </c>
      <c r="F1907"/>
    </row>
    <row r="1908" spans="1:6" s="115" customFormat="1" x14ac:dyDescent="0.25">
      <c r="A1908" s="108" t="s">
        <v>49</v>
      </c>
      <c r="B1908" s="122"/>
      <c r="C1908" s="122"/>
      <c r="D1908" s="122">
        <v>282</v>
      </c>
      <c r="E1908" s="150" t="str">
        <f t="shared" si="44"/>
        <v>-</v>
      </c>
    </row>
    <row r="1909" spans="1:6" s="118" customFormat="1" x14ac:dyDescent="0.25">
      <c r="A1909" s="107" t="s">
        <v>50</v>
      </c>
      <c r="B1909" s="121">
        <v>12990</v>
      </c>
      <c r="C1909" s="121">
        <v>12990</v>
      </c>
      <c r="D1909" s="121">
        <v>2072.5</v>
      </c>
      <c r="E1909" s="147">
        <f t="shared" si="44"/>
        <v>15.954580446497305</v>
      </c>
      <c r="F1909" s="117"/>
    </row>
    <row r="1910" spans="1:6" s="118" customFormat="1" x14ac:dyDescent="0.25">
      <c r="A1910" s="108" t="s">
        <v>57</v>
      </c>
      <c r="B1910" s="122"/>
      <c r="C1910" s="122"/>
      <c r="D1910" s="122">
        <v>120</v>
      </c>
      <c r="E1910" s="150" t="str">
        <f t="shared" si="44"/>
        <v>-</v>
      </c>
      <c r="F1910"/>
    </row>
    <row r="1911" spans="1:6" s="116" customFormat="1" x14ac:dyDescent="0.25">
      <c r="A1911" s="108" t="s">
        <v>69</v>
      </c>
      <c r="B1911" s="122"/>
      <c r="C1911" s="122"/>
      <c r="D1911" s="122">
        <v>1410</v>
      </c>
      <c r="E1911" s="150" t="str">
        <f t="shared" si="44"/>
        <v>-</v>
      </c>
      <c r="F1911" s="115"/>
    </row>
    <row r="1912" spans="1:6" s="116" customFormat="1" x14ac:dyDescent="0.25">
      <c r="A1912" s="108" t="s">
        <v>535</v>
      </c>
      <c r="B1912" s="122"/>
      <c r="C1912" s="122"/>
      <c r="D1912" s="122">
        <v>542.5</v>
      </c>
      <c r="E1912" s="150" t="str">
        <f t="shared" si="44"/>
        <v>-</v>
      </c>
      <c r="F1912"/>
    </row>
    <row r="1913" spans="1:6" s="118" customFormat="1" x14ac:dyDescent="0.25">
      <c r="A1913" s="106" t="s">
        <v>464</v>
      </c>
      <c r="B1913" s="123">
        <v>6720</v>
      </c>
      <c r="C1913" s="123">
        <v>6720</v>
      </c>
      <c r="D1913" s="123">
        <v>952.5</v>
      </c>
      <c r="E1913" s="149">
        <f t="shared" si="44"/>
        <v>14.174107142857142</v>
      </c>
      <c r="F1913"/>
    </row>
    <row r="1914" spans="1:6" s="115" customFormat="1" x14ac:dyDescent="0.25">
      <c r="A1914" s="110" t="s">
        <v>190</v>
      </c>
      <c r="B1914" s="126">
        <v>6720</v>
      </c>
      <c r="C1914" s="126">
        <v>6720</v>
      </c>
      <c r="D1914" s="126">
        <v>952.5</v>
      </c>
      <c r="E1914" s="148">
        <f t="shared" si="44"/>
        <v>14.174107142857142</v>
      </c>
      <c r="F1914"/>
    </row>
    <row r="1915" spans="1:6" s="115" customFormat="1" x14ac:dyDescent="0.25">
      <c r="A1915" s="107" t="s">
        <v>43</v>
      </c>
      <c r="B1915" s="121">
        <v>6300</v>
      </c>
      <c r="C1915" s="121">
        <v>6300</v>
      </c>
      <c r="D1915" s="121">
        <v>900</v>
      </c>
      <c r="E1915" s="147">
        <f t="shared" si="44"/>
        <v>14.285714285714285</v>
      </c>
    </row>
    <row r="1916" spans="1:6" s="115" customFormat="1" x14ac:dyDescent="0.25">
      <c r="A1916" s="108" t="s">
        <v>45</v>
      </c>
      <c r="B1916" s="122"/>
      <c r="C1916" s="122"/>
      <c r="D1916" s="122">
        <v>450</v>
      </c>
      <c r="E1916" s="150" t="str">
        <f t="shared" si="44"/>
        <v>-</v>
      </c>
      <c r="F1916" s="117"/>
    </row>
    <row r="1917" spans="1:6" s="115" customFormat="1" x14ac:dyDescent="0.25">
      <c r="A1917" s="108" t="s">
        <v>177</v>
      </c>
      <c r="B1917" s="122"/>
      <c r="C1917" s="122"/>
      <c r="D1917" s="122">
        <v>450</v>
      </c>
      <c r="E1917" s="150" t="str">
        <f t="shared" si="44"/>
        <v>-</v>
      </c>
      <c r="F1917"/>
    </row>
    <row r="1918" spans="1:6" s="118" customFormat="1" x14ac:dyDescent="0.25">
      <c r="A1918" s="107" t="s">
        <v>50</v>
      </c>
      <c r="B1918" s="121">
        <v>420</v>
      </c>
      <c r="C1918" s="121">
        <v>420</v>
      </c>
      <c r="D1918" s="121">
        <v>52.5</v>
      </c>
      <c r="E1918" s="147">
        <f t="shared" si="44"/>
        <v>12.5</v>
      </c>
      <c r="F1918"/>
    </row>
    <row r="1919" spans="1:6" s="115" customFormat="1" x14ac:dyDescent="0.25">
      <c r="A1919" s="108" t="s">
        <v>59</v>
      </c>
      <c r="B1919" s="122"/>
      <c r="C1919" s="122"/>
      <c r="D1919" s="122">
        <v>52.5</v>
      </c>
      <c r="E1919" s="150" t="str">
        <f t="shared" si="44"/>
        <v>-</v>
      </c>
      <c r="F1919"/>
    </row>
    <row r="1920" spans="1:6" s="115" customFormat="1" ht="14.25" customHeight="1" x14ac:dyDescent="0.25">
      <c r="A1920" s="106" t="s">
        <v>465</v>
      </c>
      <c r="B1920" s="123">
        <v>1067773</v>
      </c>
      <c r="C1920" s="123">
        <v>1062773</v>
      </c>
      <c r="D1920" s="123">
        <v>57250.2</v>
      </c>
      <c r="E1920" s="149">
        <f t="shared" si="44"/>
        <v>5.3868700089294705</v>
      </c>
    </row>
    <row r="1921" spans="1:6" s="115" customFormat="1" ht="14.25" customHeight="1" x14ac:dyDescent="0.25">
      <c r="A1921" s="110" t="s">
        <v>190</v>
      </c>
      <c r="B1921" s="126">
        <v>1067773</v>
      </c>
      <c r="C1921" s="126">
        <v>1062773</v>
      </c>
      <c r="D1921" s="126">
        <v>57250.2</v>
      </c>
      <c r="E1921" s="148">
        <f t="shared" si="44"/>
        <v>5.3868700089294705</v>
      </c>
      <c r="F1921"/>
    </row>
    <row r="1922" spans="1:6" s="115" customFormat="1" ht="14.25" customHeight="1" x14ac:dyDescent="0.25">
      <c r="A1922" s="107" t="s">
        <v>50</v>
      </c>
      <c r="B1922" s="121">
        <v>106000</v>
      </c>
      <c r="C1922" s="121">
        <v>106000</v>
      </c>
      <c r="D1922" s="121">
        <v>10000</v>
      </c>
      <c r="E1922" s="147">
        <f t="shared" si="44"/>
        <v>9.433962264150944</v>
      </c>
      <c r="F1922"/>
    </row>
    <row r="1923" spans="1:6" ht="14.25" customHeight="1" x14ac:dyDescent="0.25">
      <c r="A1923" s="108" t="s">
        <v>65</v>
      </c>
      <c r="B1923" s="122"/>
      <c r="C1923" s="122"/>
      <c r="D1923" s="122">
        <v>10000</v>
      </c>
      <c r="E1923" s="150" t="str">
        <f t="shared" si="44"/>
        <v>-</v>
      </c>
    </row>
    <row r="1924" spans="1:6" ht="14.25" customHeight="1" x14ac:dyDescent="0.25">
      <c r="A1924" s="107" t="s">
        <v>115</v>
      </c>
      <c r="B1924" s="121">
        <v>961773</v>
      </c>
      <c r="C1924" s="121">
        <v>956773</v>
      </c>
      <c r="D1924" s="121">
        <v>47250.2</v>
      </c>
      <c r="E1924" s="147">
        <f t="shared" si="44"/>
        <v>4.9384963831546242</v>
      </c>
    </row>
    <row r="1925" spans="1:6" s="115" customFormat="1" ht="14.25" customHeight="1" x14ac:dyDescent="0.25">
      <c r="A1925" s="108" t="s">
        <v>122</v>
      </c>
      <c r="B1925" s="122"/>
      <c r="C1925" s="122"/>
      <c r="D1925" s="122">
        <v>47250.2</v>
      </c>
      <c r="E1925" s="150" t="str">
        <f t="shared" si="44"/>
        <v>-</v>
      </c>
      <c r="F1925"/>
    </row>
    <row r="1926" spans="1:6" s="115" customFormat="1" ht="14.25" customHeight="1" x14ac:dyDescent="0.25">
      <c r="A1926" s="106" t="s">
        <v>466</v>
      </c>
      <c r="B1926" s="123">
        <v>47403</v>
      </c>
      <c r="C1926" s="123">
        <v>47403</v>
      </c>
      <c r="D1926" s="123">
        <v>4056.17</v>
      </c>
      <c r="E1926" s="149">
        <f t="shared" si="44"/>
        <v>8.5567791068075874</v>
      </c>
      <c r="F1926"/>
    </row>
    <row r="1927" spans="1:6" s="115" customFormat="1" ht="14.25" customHeight="1" x14ac:dyDescent="0.25">
      <c r="A1927" s="110" t="s">
        <v>190</v>
      </c>
      <c r="B1927" s="126">
        <v>47403</v>
      </c>
      <c r="C1927" s="126">
        <v>47403</v>
      </c>
      <c r="D1927" s="126">
        <v>2971.67</v>
      </c>
      <c r="E1927" s="148">
        <f t="shared" si="44"/>
        <v>6.268949222623041</v>
      </c>
      <c r="F1927"/>
    </row>
    <row r="1928" spans="1:6" ht="14.25" customHeight="1" x14ac:dyDescent="0.25">
      <c r="A1928" s="107" t="s">
        <v>43</v>
      </c>
      <c r="B1928" s="121">
        <v>3495</v>
      </c>
      <c r="C1928" s="121">
        <v>3495</v>
      </c>
      <c r="D1928" s="121">
        <v>1609.17</v>
      </c>
      <c r="E1928" s="147">
        <f t="shared" si="44"/>
        <v>46.042060085836908</v>
      </c>
    </row>
    <row r="1929" spans="1:6" s="115" customFormat="1" ht="14.25" customHeight="1" x14ac:dyDescent="0.25">
      <c r="A1929" s="108" t="s">
        <v>177</v>
      </c>
      <c r="B1929" s="122"/>
      <c r="C1929" s="122"/>
      <c r="D1929" s="122">
        <v>1381.26</v>
      </c>
      <c r="E1929" s="150" t="str">
        <f t="shared" si="44"/>
        <v>-</v>
      </c>
      <c r="F1929"/>
    </row>
    <row r="1930" spans="1:6" s="115" customFormat="1" ht="14.25" customHeight="1" x14ac:dyDescent="0.25">
      <c r="A1930" s="108" t="s">
        <v>49</v>
      </c>
      <c r="B1930" s="122"/>
      <c r="C1930" s="122"/>
      <c r="D1930" s="122">
        <v>227.91</v>
      </c>
      <c r="E1930" s="150" t="str">
        <f t="shared" si="44"/>
        <v>-</v>
      </c>
      <c r="F1930"/>
    </row>
    <row r="1931" spans="1:6" ht="14.25" customHeight="1" x14ac:dyDescent="0.25">
      <c r="A1931" s="107" t="s">
        <v>50</v>
      </c>
      <c r="B1931" s="121">
        <v>33408</v>
      </c>
      <c r="C1931" s="121">
        <v>33408</v>
      </c>
      <c r="D1931" s="121">
        <v>278</v>
      </c>
      <c r="E1931" s="147">
        <f t="shared" si="44"/>
        <v>0.83213601532567061</v>
      </c>
    </row>
    <row r="1932" spans="1:6" s="117" customFormat="1" ht="14.25" customHeight="1" x14ac:dyDescent="0.25">
      <c r="A1932" s="108" t="s">
        <v>59</v>
      </c>
      <c r="B1932" s="122"/>
      <c r="C1932" s="122"/>
      <c r="D1932" s="122">
        <v>278</v>
      </c>
      <c r="E1932" s="150" t="str">
        <f t="shared" si="44"/>
        <v>-</v>
      </c>
      <c r="F1932" s="115"/>
    </row>
    <row r="1933" spans="1:6" s="115" customFormat="1" ht="14.25" customHeight="1" x14ac:dyDescent="0.25">
      <c r="A1933" s="107" t="s">
        <v>100</v>
      </c>
      <c r="B1933" s="121">
        <v>10500</v>
      </c>
      <c r="C1933" s="121">
        <v>10500</v>
      </c>
      <c r="D1933" s="121">
        <v>1084.5</v>
      </c>
      <c r="E1933" s="147">
        <f t="shared" si="44"/>
        <v>10.328571428571429</v>
      </c>
      <c r="F1933"/>
    </row>
    <row r="1934" spans="1:6" ht="14.25" customHeight="1" x14ac:dyDescent="0.25">
      <c r="A1934" s="108" t="s">
        <v>103</v>
      </c>
      <c r="B1934" s="122"/>
      <c r="C1934" s="122"/>
      <c r="D1934" s="122">
        <v>1084.5</v>
      </c>
      <c r="E1934" s="150" t="str">
        <f t="shared" si="44"/>
        <v>-</v>
      </c>
    </row>
    <row r="1935" spans="1:6" s="116" customFormat="1" ht="14.25" customHeight="1" x14ac:dyDescent="0.25">
      <c r="A1935" s="110" t="s">
        <v>195</v>
      </c>
      <c r="B1935" s="126">
        <v>0</v>
      </c>
      <c r="C1935" s="126">
        <v>0</v>
      </c>
      <c r="D1935" s="126">
        <v>1084.5</v>
      </c>
      <c r="E1935" s="148" t="str">
        <f t="shared" ref="E1935:E1937" si="45">IFERROR(D1935/C1935*100,"-")</f>
        <v>-</v>
      </c>
      <c r="F1935"/>
    </row>
    <row r="1936" spans="1:6" ht="14.25" customHeight="1" x14ac:dyDescent="0.25">
      <c r="A1936" s="107" t="s">
        <v>100</v>
      </c>
      <c r="B1936" s="121">
        <v>0</v>
      </c>
      <c r="C1936" s="121">
        <v>0</v>
      </c>
      <c r="D1936" s="121">
        <v>1084.5</v>
      </c>
      <c r="E1936" s="147" t="str">
        <f t="shared" si="45"/>
        <v>-</v>
      </c>
    </row>
    <row r="1937" spans="1:6" s="115" customFormat="1" ht="14.25" customHeight="1" x14ac:dyDescent="0.25">
      <c r="A1937" s="108" t="s">
        <v>103</v>
      </c>
      <c r="B1937" s="122"/>
      <c r="C1937" s="122"/>
      <c r="D1937" s="122">
        <v>1084.5</v>
      </c>
      <c r="E1937" s="150" t="str">
        <f t="shared" si="45"/>
        <v>-</v>
      </c>
      <c r="F1937"/>
    </row>
    <row r="1938" spans="1:6" s="117" customFormat="1" ht="14.25" customHeight="1" x14ac:dyDescent="0.25">
      <c r="A1938" s="106" t="s">
        <v>467</v>
      </c>
      <c r="B1938" s="123">
        <v>6000</v>
      </c>
      <c r="C1938" s="123">
        <v>6000</v>
      </c>
      <c r="D1938" s="123">
        <v>0</v>
      </c>
      <c r="E1938" s="149">
        <f t="shared" si="44"/>
        <v>0</v>
      </c>
      <c r="F1938"/>
    </row>
    <row r="1939" spans="1:6" s="115" customFormat="1" ht="14.25" customHeight="1" x14ac:dyDescent="0.25">
      <c r="A1939" s="110" t="s">
        <v>190</v>
      </c>
      <c r="B1939" s="126">
        <v>6000</v>
      </c>
      <c r="C1939" s="126">
        <v>6000</v>
      </c>
      <c r="D1939" s="126">
        <v>0</v>
      </c>
      <c r="E1939" s="148">
        <f t="shared" si="44"/>
        <v>0</v>
      </c>
      <c r="F1939"/>
    </row>
    <row r="1940" spans="1:6" ht="14.25" customHeight="1" x14ac:dyDescent="0.25">
      <c r="A1940" s="107" t="s">
        <v>50</v>
      </c>
      <c r="B1940" s="121">
        <v>4579</v>
      </c>
      <c r="C1940" s="121">
        <v>4579</v>
      </c>
      <c r="D1940" s="121">
        <v>0</v>
      </c>
      <c r="E1940" s="147">
        <f t="shared" si="44"/>
        <v>0</v>
      </c>
    </row>
    <row r="1941" spans="1:6" ht="14.25" customHeight="1" x14ac:dyDescent="0.25">
      <c r="A1941" s="107" t="s">
        <v>115</v>
      </c>
      <c r="B1941" s="121">
        <v>1421</v>
      </c>
      <c r="C1941" s="121">
        <v>1421</v>
      </c>
      <c r="D1941" s="121">
        <v>0</v>
      </c>
      <c r="E1941" s="147">
        <f t="shared" si="44"/>
        <v>0</v>
      </c>
    </row>
    <row r="1942" spans="1:6" x14ac:dyDescent="0.25">
      <c r="A1942" s="106" t="s">
        <v>522</v>
      </c>
      <c r="B1942" s="123">
        <v>8000</v>
      </c>
      <c r="C1942" s="123">
        <v>8000</v>
      </c>
      <c r="D1942" s="123">
        <v>0</v>
      </c>
      <c r="E1942" s="149">
        <f t="shared" si="44"/>
        <v>0</v>
      </c>
    </row>
    <row r="1943" spans="1:6" s="117" customFormat="1" x14ac:dyDescent="0.25">
      <c r="A1943" s="110" t="s">
        <v>190</v>
      </c>
      <c r="B1943" s="126">
        <v>8000</v>
      </c>
      <c r="C1943" s="126">
        <v>8000</v>
      </c>
      <c r="D1943" s="126">
        <v>0</v>
      </c>
      <c r="E1943" s="148">
        <f t="shared" si="44"/>
        <v>0</v>
      </c>
      <c r="F1943" s="115"/>
    </row>
    <row r="1944" spans="1:6" s="115" customFormat="1" ht="14.25" customHeight="1" x14ac:dyDescent="0.25">
      <c r="A1944" s="107" t="s">
        <v>43</v>
      </c>
      <c r="B1944" s="121">
        <v>7000</v>
      </c>
      <c r="C1944" s="121">
        <v>7000</v>
      </c>
      <c r="D1944" s="121">
        <v>0</v>
      </c>
      <c r="E1944" s="147">
        <f t="shared" si="44"/>
        <v>0</v>
      </c>
      <c r="F1944"/>
    </row>
    <row r="1945" spans="1:6" s="115" customFormat="1" ht="14.25" customHeight="1" x14ac:dyDescent="0.25">
      <c r="A1945" s="107" t="s">
        <v>50</v>
      </c>
      <c r="B1945" s="121">
        <v>1000</v>
      </c>
      <c r="C1945" s="121">
        <v>1000</v>
      </c>
      <c r="D1945" s="121">
        <v>0</v>
      </c>
      <c r="E1945" s="147">
        <f t="shared" si="44"/>
        <v>0</v>
      </c>
      <c r="F1945"/>
    </row>
    <row r="1946" spans="1:6" ht="14.25" customHeight="1" x14ac:dyDescent="0.25">
      <c r="A1946" s="106" t="s">
        <v>575</v>
      </c>
      <c r="B1946" s="123">
        <v>8090210</v>
      </c>
      <c r="C1946" s="123">
        <v>8090210</v>
      </c>
      <c r="D1946" s="123">
        <v>822946.32</v>
      </c>
      <c r="E1946" s="149">
        <f t="shared" si="44"/>
        <v>10.172125569051978</v>
      </c>
    </row>
    <row r="1947" spans="1:6" s="117" customFormat="1" ht="14.25" customHeight="1" x14ac:dyDescent="0.25">
      <c r="A1947" s="110" t="s">
        <v>190</v>
      </c>
      <c r="B1947" s="126">
        <v>530000</v>
      </c>
      <c r="C1947" s="126">
        <v>530000</v>
      </c>
      <c r="D1947" s="126">
        <v>0</v>
      </c>
      <c r="E1947" s="148">
        <f t="shared" si="44"/>
        <v>0</v>
      </c>
      <c r="F1947" s="115"/>
    </row>
    <row r="1948" spans="1:6" s="115" customFormat="1" ht="14.25" customHeight="1" x14ac:dyDescent="0.25">
      <c r="A1948" s="107" t="s">
        <v>115</v>
      </c>
      <c r="B1948" s="121">
        <v>530000</v>
      </c>
      <c r="C1948" s="121">
        <v>530000</v>
      </c>
      <c r="D1948" s="121">
        <v>0</v>
      </c>
      <c r="E1948" s="147">
        <f t="shared" si="44"/>
        <v>0</v>
      </c>
      <c r="F1948"/>
    </row>
    <row r="1949" spans="1:6" s="115" customFormat="1" ht="14.25" customHeight="1" x14ac:dyDescent="0.25">
      <c r="A1949" s="110" t="s">
        <v>197</v>
      </c>
      <c r="B1949" s="126">
        <v>1805000</v>
      </c>
      <c r="C1949" s="126">
        <v>1805000</v>
      </c>
      <c r="D1949" s="126">
        <v>0</v>
      </c>
      <c r="E1949" s="148">
        <f t="shared" si="44"/>
        <v>0</v>
      </c>
      <c r="F1949"/>
    </row>
    <row r="1950" spans="1:6" s="115" customFormat="1" ht="14.25" customHeight="1" x14ac:dyDescent="0.25">
      <c r="A1950" s="107" t="s">
        <v>115</v>
      </c>
      <c r="B1950" s="121">
        <v>1805000</v>
      </c>
      <c r="C1950" s="121">
        <v>1805000</v>
      </c>
      <c r="D1950" s="121">
        <v>0</v>
      </c>
      <c r="E1950" s="147">
        <f t="shared" si="44"/>
        <v>0</v>
      </c>
    </row>
    <row r="1951" spans="1:6" s="115" customFormat="1" ht="14.25" customHeight="1" x14ac:dyDescent="0.25">
      <c r="A1951" s="110" t="s">
        <v>193</v>
      </c>
      <c r="B1951" s="126">
        <v>2284470</v>
      </c>
      <c r="C1951" s="126">
        <v>2284470</v>
      </c>
      <c r="D1951" s="126">
        <v>236481.86</v>
      </c>
      <c r="E1951" s="148">
        <f t="shared" si="44"/>
        <v>10.351716590719072</v>
      </c>
      <c r="F1951"/>
    </row>
    <row r="1952" spans="1:6" ht="14.25" customHeight="1" x14ac:dyDescent="0.25">
      <c r="A1952" s="107" t="s">
        <v>115</v>
      </c>
      <c r="B1952" s="121">
        <v>2284470</v>
      </c>
      <c r="C1952" s="121">
        <v>2284470</v>
      </c>
      <c r="D1952" s="121">
        <v>236481.86</v>
      </c>
      <c r="E1952" s="147">
        <f t="shared" si="44"/>
        <v>10.351716590719072</v>
      </c>
    </row>
    <row r="1953" spans="1:6" ht="14.25" customHeight="1" x14ac:dyDescent="0.25">
      <c r="A1953" s="108" t="s">
        <v>117</v>
      </c>
      <c r="B1953" s="122"/>
      <c r="C1953" s="122"/>
      <c r="D1953" s="122">
        <v>236481.86</v>
      </c>
      <c r="E1953" s="150" t="str">
        <f t="shared" ref="E1953" si="46">IFERROR(D1953/C1953*100,"-")</f>
        <v>-</v>
      </c>
    </row>
    <row r="1954" spans="1:6" s="118" customFormat="1" ht="14.25" customHeight="1" x14ac:dyDescent="0.25">
      <c r="A1954" s="110" t="s">
        <v>196</v>
      </c>
      <c r="B1954" s="126">
        <v>970740</v>
      </c>
      <c r="C1954" s="126">
        <v>970740</v>
      </c>
      <c r="D1954" s="126">
        <v>586464.46</v>
      </c>
      <c r="E1954" s="148">
        <f t="shared" si="44"/>
        <v>60.41416445186146</v>
      </c>
      <c r="F1954"/>
    </row>
    <row r="1955" spans="1:6" s="115" customFormat="1" ht="14.25" customHeight="1" x14ac:dyDescent="0.25">
      <c r="A1955" s="107" t="s">
        <v>115</v>
      </c>
      <c r="B1955" s="121">
        <v>970740</v>
      </c>
      <c r="C1955" s="121">
        <v>970740</v>
      </c>
      <c r="D1955" s="121">
        <v>586464.46</v>
      </c>
      <c r="E1955" s="147">
        <f t="shared" si="44"/>
        <v>60.41416445186146</v>
      </c>
      <c r="F1955"/>
    </row>
    <row r="1956" spans="1:6" s="115" customFormat="1" ht="14.25" customHeight="1" x14ac:dyDescent="0.25">
      <c r="A1956" s="108" t="s">
        <v>117</v>
      </c>
      <c r="B1956" s="122"/>
      <c r="C1956" s="122"/>
      <c r="D1956" s="122">
        <v>586464.46</v>
      </c>
      <c r="E1956" s="150" t="str">
        <f t="shared" si="44"/>
        <v>-</v>
      </c>
    </row>
    <row r="1957" spans="1:6" s="115" customFormat="1" ht="14.25" customHeight="1" x14ac:dyDescent="0.25">
      <c r="A1957" s="110" t="s">
        <v>192</v>
      </c>
      <c r="B1957" s="126">
        <v>2500000</v>
      </c>
      <c r="C1957" s="126">
        <v>2500000</v>
      </c>
      <c r="D1957" s="126">
        <v>0</v>
      </c>
      <c r="E1957" s="148">
        <f t="shared" si="44"/>
        <v>0</v>
      </c>
    </row>
    <row r="1958" spans="1:6" s="116" customFormat="1" ht="14.25" customHeight="1" x14ac:dyDescent="0.25">
      <c r="A1958" s="107" t="s">
        <v>115</v>
      </c>
      <c r="B1958" s="121">
        <v>2500000</v>
      </c>
      <c r="C1958" s="121">
        <v>2500000</v>
      </c>
      <c r="D1958" s="121">
        <v>0</v>
      </c>
      <c r="E1958" s="147">
        <f t="shared" ref="E1958:E2017" si="47">IFERROR(D1958/C1958*100,"-")</f>
        <v>0</v>
      </c>
      <c r="F1958"/>
    </row>
    <row r="1959" spans="1:6" s="115" customFormat="1" ht="14.25" customHeight="1" x14ac:dyDescent="0.25">
      <c r="A1959" s="106" t="s">
        <v>576</v>
      </c>
      <c r="B1959" s="123">
        <v>450000</v>
      </c>
      <c r="C1959" s="123">
        <v>450000</v>
      </c>
      <c r="D1959" s="123">
        <v>0</v>
      </c>
      <c r="E1959" s="149">
        <f t="shared" si="47"/>
        <v>0</v>
      </c>
    </row>
    <row r="1960" spans="1:6" s="156" customFormat="1" ht="14.25" customHeight="1" x14ac:dyDescent="0.25">
      <c r="A1960" s="110" t="s">
        <v>190</v>
      </c>
      <c r="B1960" s="126">
        <v>100000</v>
      </c>
      <c r="C1960" s="126">
        <v>100000</v>
      </c>
      <c r="D1960" s="126">
        <v>0</v>
      </c>
      <c r="E1960" s="148">
        <f t="shared" si="47"/>
        <v>0</v>
      </c>
      <c r="F1960"/>
    </row>
    <row r="1961" spans="1:6" ht="14.25" customHeight="1" x14ac:dyDescent="0.25">
      <c r="A1961" s="107" t="s">
        <v>115</v>
      </c>
      <c r="B1961" s="121">
        <v>100000</v>
      </c>
      <c r="C1961" s="121">
        <v>100000</v>
      </c>
      <c r="D1961" s="121">
        <v>0</v>
      </c>
      <c r="E1961" s="147">
        <f t="shared" si="47"/>
        <v>0</v>
      </c>
      <c r="F1961" s="115"/>
    </row>
    <row r="1962" spans="1:6" s="115" customFormat="1" ht="14.25" customHeight="1" x14ac:dyDescent="0.25">
      <c r="A1962" s="110" t="s">
        <v>195</v>
      </c>
      <c r="B1962" s="126">
        <v>350000</v>
      </c>
      <c r="C1962" s="126">
        <v>350000</v>
      </c>
      <c r="D1962" s="126">
        <v>0</v>
      </c>
      <c r="E1962" s="148">
        <f t="shared" si="47"/>
        <v>0</v>
      </c>
      <c r="F1962"/>
    </row>
    <row r="1963" spans="1:6" s="115" customFormat="1" ht="14.25" customHeight="1" x14ac:dyDescent="0.25">
      <c r="A1963" s="107" t="s">
        <v>115</v>
      </c>
      <c r="B1963" s="121">
        <v>350000</v>
      </c>
      <c r="C1963" s="121">
        <v>350000</v>
      </c>
      <c r="D1963" s="121">
        <v>0</v>
      </c>
      <c r="E1963" s="147">
        <f t="shared" si="47"/>
        <v>0</v>
      </c>
      <c r="F1963"/>
    </row>
    <row r="1964" spans="1:6" s="115" customFormat="1" ht="14.25" customHeight="1" x14ac:dyDescent="0.25">
      <c r="A1964" s="104" t="s">
        <v>468</v>
      </c>
      <c r="B1964" s="121">
        <v>54900441</v>
      </c>
      <c r="C1964" s="121">
        <v>54900441</v>
      </c>
      <c r="D1964" s="121">
        <v>24276039.34</v>
      </c>
      <c r="E1964" s="147">
        <f t="shared" si="47"/>
        <v>44.218295696386114</v>
      </c>
      <c r="F1964"/>
    </row>
    <row r="1965" spans="1:6" s="117" customFormat="1" ht="14.25" customHeight="1" x14ac:dyDescent="0.25">
      <c r="A1965" s="106" t="s">
        <v>469</v>
      </c>
      <c r="B1965" s="123">
        <v>47816410</v>
      </c>
      <c r="C1965" s="123">
        <v>47816410</v>
      </c>
      <c r="D1965" s="123">
        <v>22344195.52</v>
      </c>
      <c r="E1965" s="149">
        <f t="shared" si="47"/>
        <v>46.729136545382637</v>
      </c>
      <c r="F1965" s="115"/>
    </row>
    <row r="1966" spans="1:6" ht="14.25" customHeight="1" x14ac:dyDescent="0.25">
      <c r="A1966" s="110" t="s">
        <v>197</v>
      </c>
      <c r="B1966" s="126">
        <v>10077850</v>
      </c>
      <c r="C1966" s="126">
        <v>10077850</v>
      </c>
      <c r="D1966" s="126">
        <v>2730719.95</v>
      </c>
      <c r="E1966" s="148">
        <f t="shared" si="47"/>
        <v>27.096255153629002</v>
      </c>
      <c r="F1966" s="115"/>
    </row>
    <row r="1967" spans="1:6" ht="14.25" customHeight="1" x14ac:dyDescent="0.25">
      <c r="A1967" s="107" t="s">
        <v>43</v>
      </c>
      <c r="B1967" s="121">
        <v>6626471</v>
      </c>
      <c r="C1967" s="121">
        <v>6626471</v>
      </c>
      <c r="D1967" s="121">
        <v>1711044.96</v>
      </c>
      <c r="E1967" s="147">
        <f t="shared" si="47"/>
        <v>25.821360419444979</v>
      </c>
    </row>
    <row r="1968" spans="1:6" s="115" customFormat="1" ht="14.25" customHeight="1" x14ac:dyDescent="0.25">
      <c r="A1968" s="108" t="s">
        <v>45</v>
      </c>
      <c r="B1968" s="122"/>
      <c r="C1968" s="122"/>
      <c r="D1968" s="122">
        <v>1430519.11</v>
      </c>
      <c r="E1968" s="150" t="str">
        <f t="shared" si="47"/>
        <v>-</v>
      </c>
    </row>
    <row r="1969" spans="1:6" ht="14.25" customHeight="1" x14ac:dyDescent="0.25">
      <c r="A1969" s="108" t="s">
        <v>177</v>
      </c>
      <c r="B1969" s="122"/>
      <c r="C1969" s="122"/>
      <c r="D1969" s="122">
        <v>32523.33</v>
      </c>
      <c r="E1969" s="150" t="str">
        <f t="shared" si="47"/>
        <v>-</v>
      </c>
    </row>
    <row r="1970" spans="1:6" s="115" customFormat="1" ht="14.25" customHeight="1" x14ac:dyDescent="0.25">
      <c r="A1970" s="108" t="s">
        <v>47</v>
      </c>
      <c r="B1970" s="122"/>
      <c r="C1970" s="122"/>
      <c r="D1970" s="122">
        <v>32874.89</v>
      </c>
      <c r="E1970" s="150" t="str">
        <f t="shared" si="47"/>
        <v>-</v>
      </c>
      <c r="F1970"/>
    </row>
    <row r="1971" spans="1:6" s="117" customFormat="1" ht="14.25" customHeight="1" x14ac:dyDescent="0.25">
      <c r="A1971" s="108" t="s">
        <v>49</v>
      </c>
      <c r="B1971" s="122"/>
      <c r="C1971" s="122"/>
      <c r="D1971" s="122">
        <v>215127.63</v>
      </c>
      <c r="E1971" s="150" t="str">
        <f t="shared" si="47"/>
        <v>-</v>
      </c>
      <c r="F1971" s="115"/>
    </row>
    <row r="1972" spans="1:6" s="115" customFormat="1" ht="14.25" customHeight="1" x14ac:dyDescent="0.25">
      <c r="A1972" s="107" t="s">
        <v>50</v>
      </c>
      <c r="B1972" s="121">
        <v>3415632</v>
      </c>
      <c r="C1972" s="121">
        <v>3415632</v>
      </c>
      <c r="D1972" s="121">
        <v>1010492.95</v>
      </c>
      <c r="E1972" s="147">
        <f t="shared" si="47"/>
        <v>29.584362425460352</v>
      </c>
      <c r="F1972"/>
    </row>
    <row r="1973" spans="1:6" ht="14.25" customHeight="1" x14ac:dyDescent="0.25">
      <c r="A1973" s="108" t="s">
        <v>52</v>
      </c>
      <c r="B1973" s="122"/>
      <c r="C1973" s="122"/>
      <c r="D1973" s="122">
        <v>9219.8799999999992</v>
      </c>
      <c r="E1973" s="150" t="str">
        <f t="shared" si="47"/>
        <v>-</v>
      </c>
      <c r="F1973" s="115"/>
    </row>
    <row r="1974" spans="1:6" ht="14.25" customHeight="1" x14ac:dyDescent="0.25">
      <c r="A1974" s="108" t="s">
        <v>53</v>
      </c>
      <c r="B1974" s="122"/>
      <c r="C1974" s="122"/>
      <c r="D1974" s="122">
        <v>51558.5</v>
      </c>
      <c r="E1974" s="150" t="str">
        <f t="shared" si="47"/>
        <v>-</v>
      </c>
    </row>
    <row r="1975" spans="1:6" s="115" customFormat="1" ht="14.25" customHeight="1" x14ac:dyDescent="0.25">
      <c r="A1975" s="108" t="s">
        <v>54</v>
      </c>
      <c r="B1975" s="122"/>
      <c r="C1975" s="122"/>
      <c r="D1975" s="122">
        <v>19884.62</v>
      </c>
      <c r="E1975" s="150" t="str">
        <f t="shared" si="47"/>
        <v>-</v>
      </c>
    </row>
    <row r="1976" spans="1:6" ht="14.25" customHeight="1" x14ac:dyDescent="0.25">
      <c r="A1976" s="108" t="s">
        <v>55</v>
      </c>
      <c r="B1976" s="122"/>
      <c r="C1976" s="122"/>
      <c r="D1976" s="122">
        <v>1615.36</v>
      </c>
      <c r="E1976" s="150" t="str">
        <f t="shared" si="47"/>
        <v>-</v>
      </c>
    </row>
    <row r="1977" spans="1:6" ht="14.25" customHeight="1" x14ac:dyDescent="0.25">
      <c r="A1977" s="108" t="s">
        <v>57</v>
      </c>
      <c r="B1977" s="122"/>
      <c r="C1977" s="122"/>
      <c r="D1977" s="122">
        <v>23667.119999999999</v>
      </c>
      <c r="E1977" s="150" t="str">
        <f t="shared" si="47"/>
        <v>-</v>
      </c>
      <c r="F1977" s="115"/>
    </row>
    <row r="1978" spans="1:6" ht="14.25" customHeight="1" x14ac:dyDescent="0.25">
      <c r="A1978" s="108" t="s">
        <v>58</v>
      </c>
      <c r="B1978" s="122"/>
      <c r="C1978" s="122"/>
      <c r="D1978" s="122">
        <v>245865.42</v>
      </c>
      <c r="E1978" s="150" t="str">
        <f t="shared" si="47"/>
        <v>-</v>
      </c>
    </row>
    <row r="1979" spans="1:6" ht="14.25" customHeight="1" x14ac:dyDescent="0.25">
      <c r="A1979" s="108" t="s">
        <v>59</v>
      </c>
      <c r="B1979" s="122"/>
      <c r="C1979" s="122"/>
      <c r="D1979" s="122">
        <v>145896.48000000001</v>
      </c>
      <c r="E1979" s="150" t="str">
        <f t="shared" si="47"/>
        <v>-</v>
      </c>
    </row>
    <row r="1980" spans="1:6" ht="14.25" customHeight="1" x14ac:dyDescent="0.25">
      <c r="A1980" s="108" t="s">
        <v>533</v>
      </c>
      <c r="B1980" s="122"/>
      <c r="C1980" s="122"/>
      <c r="D1980" s="122">
        <v>3558.55</v>
      </c>
      <c r="E1980" s="150" t="str">
        <f t="shared" si="47"/>
        <v>-</v>
      </c>
      <c r="F1980" s="115"/>
    </row>
    <row r="1981" spans="1:6" ht="14.25" customHeight="1" x14ac:dyDescent="0.25">
      <c r="A1981" s="108" t="s">
        <v>62</v>
      </c>
      <c r="B1981" s="122"/>
      <c r="C1981" s="122"/>
      <c r="D1981" s="122">
        <v>705.69</v>
      </c>
      <c r="E1981" s="150" t="str">
        <f t="shared" si="47"/>
        <v>-</v>
      </c>
    </row>
    <row r="1982" spans="1:6" ht="14.25" customHeight="1" x14ac:dyDescent="0.25">
      <c r="A1982" s="108" t="s">
        <v>64</v>
      </c>
      <c r="B1982" s="122"/>
      <c r="C1982" s="122"/>
      <c r="D1982" s="122">
        <v>8936.2199999999993</v>
      </c>
      <c r="E1982" s="150" t="str">
        <f t="shared" si="47"/>
        <v>-</v>
      </c>
    </row>
    <row r="1983" spans="1:6" ht="14.25" customHeight="1" x14ac:dyDescent="0.25">
      <c r="A1983" s="108" t="s">
        <v>66</v>
      </c>
      <c r="B1983" s="122"/>
      <c r="C1983" s="122"/>
      <c r="D1983" s="122">
        <v>4852.25</v>
      </c>
      <c r="E1983" s="150" t="str">
        <f t="shared" si="47"/>
        <v>-</v>
      </c>
      <c r="F1983" s="115"/>
    </row>
    <row r="1984" spans="1:6" ht="14.25" customHeight="1" x14ac:dyDescent="0.25">
      <c r="A1984" s="108" t="s">
        <v>67</v>
      </c>
      <c r="B1984" s="122"/>
      <c r="C1984" s="122"/>
      <c r="D1984" s="122">
        <v>81781.350000000006</v>
      </c>
      <c r="E1984" s="150" t="str">
        <f t="shared" si="47"/>
        <v>-</v>
      </c>
    </row>
    <row r="1985" spans="1:6" ht="14.25" customHeight="1" x14ac:dyDescent="0.25">
      <c r="A1985" s="108" t="s">
        <v>68</v>
      </c>
      <c r="B1985" s="122"/>
      <c r="C1985" s="122"/>
      <c r="D1985" s="122">
        <v>6853.69</v>
      </c>
      <c r="E1985" s="150" t="str">
        <f t="shared" si="47"/>
        <v>-</v>
      </c>
    </row>
    <row r="1986" spans="1:6" s="115" customFormat="1" ht="14.25" customHeight="1" x14ac:dyDescent="0.25">
      <c r="A1986" s="108" t="s">
        <v>69</v>
      </c>
      <c r="B1986" s="122"/>
      <c r="C1986" s="122"/>
      <c r="D1986" s="122">
        <v>52946.31</v>
      </c>
      <c r="E1986" s="150" t="str">
        <f t="shared" si="47"/>
        <v>-</v>
      </c>
    </row>
    <row r="1987" spans="1:6" ht="14.25" customHeight="1" x14ac:dyDescent="0.25">
      <c r="A1987" s="108" t="s">
        <v>70</v>
      </c>
      <c r="B1987" s="122"/>
      <c r="C1987" s="122"/>
      <c r="D1987" s="122">
        <v>105972.79</v>
      </c>
      <c r="E1987" s="150" t="str">
        <f t="shared" si="47"/>
        <v>-</v>
      </c>
    </row>
    <row r="1988" spans="1:6" ht="14.25" customHeight="1" x14ac:dyDescent="0.25">
      <c r="A1988" s="108" t="s">
        <v>71</v>
      </c>
      <c r="B1988" s="122"/>
      <c r="C1988" s="122"/>
      <c r="D1988" s="122">
        <v>95.91</v>
      </c>
      <c r="E1988" s="150" t="str">
        <f t="shared" si="47"/>
        <v>-</v>
      </c>
    </row>
    <row r="1989" spans="1:6" s="115" customFormat="1" ht="14.25" customHeight="1" x14ac:dyDescent="0.25">
      <c r="A1989" s="108" t="s">
        <v>72</v>
      </c>
      <c r="B1989" s="122"/>
      <c r="C1989" s="122"/>
      <c r="D1989" s="122">
        <v>13422.63</v>
      </c>
      <c r="E1989" s="150" t="str">
        <f t="shared" si="47"/>
        <v>-</v>
      </c>
      <c r="F1989"/>
    </row>
    <row r="1990" spans="1:6" ht="14.25" customHeight="1" x14ac:dyDescent="0.25">
      <c r="A1990" s="108" t="s">
        <v>74</v>
      </c>
      <c r="B1990" s="122"/>
      <c r="C1990" s="122"/>
      <c r="D1990" s="122">
        <v>116.25</v>
      </c>
      <c r="E1990" s="150" t="str">
        <f t="shared" ref="E1990" si="48">IFERROR(D1990/C1990*100,"-")</f>
        <v>-</v>
      </c>
    </row>
    <row r="1991" spans="1:6" ht="14.25" customHeight="1" x14ac:dyDescent="0.25">
      <c r="A1991" s="108" t="s">
        <v>535</v>
      </c>
      <c r="B1991" s="122"/>
      <c r="C1991" s="122"/>
      <c r="D1991" s="122">
        <v>201953.79</v>
      </c>
      <c r="E1991" s="150" t="str">
        <f t="shared" si="47"/>
        <v>-</v>
      </c>
      <c r="F1991" s="115"/>
    </row>
    <row r="1992" spans="1:6" ht="14.25" customHeight="1" x14ac:dyDescent="0.25">
      <c r="A1992" s="108" t="s">
        <v>76</v>
      </c>
      <c r="B1992" s="122"/>
      <c r="C1992" s="122"/>
      <c r="D1992" s="122">
        <v>2878.49</v>
      </c>
      <c r="E1992" s="150" t="str">
        <f t="shared" si="47"/>
        <v>-</v>
      </c>
      <c r="F1992" s="115"/>
    </row>
    <row r="1993" spans="1:6" s="115" customFormat="1" ht="14.25" customHeight="1" x14ac:dyDescent="0.25">
      <c r="A1993" s="108" t="s">
        <v>77</v>
      </c>
      <c r="B1993" s="122"/>
      <c r="C1993" s="122"/>
      <c r="D1993" s="122">
        <v>5260.53</v>
      </c>
      <c r="E1993" s="150" t="str">
        <f t="shared" si="47"/>
        <v>-</v>
      </c>
      <c r="F1993"/>
    </row>
    <row r="1994" spans="1:6" s="115" customFormat="1" ht="14.25" customHeight="1" x14ac:dyDescent="0.25">
      <c r="A1994" s="108" t="s">
        <v>78</v>
      </c>
      <c r="B1994" s="122"/>
      <c r="C1994" s="122"/>
      <c r="D1994" s="122">
        <v>6198.55</v>
      </c>
      <c r="E1994" s="150" t="str">
        <f t="shared" si="47"/>
        <v>-</v>
      </c>
      <c r="F1994"/>
    </row>
    <row r="1995" spans="1:6" s="115" customFormat="1" ht="14.25" customHeight="1" x14ac:dyDescent="0.25">
      <c r="A1995" s="108" t="s">
        <v>79</v>
      </c>
      <c r="B1995" s="122"/>
      <c r="C1995" s="122"/>
      <c r="D1995" s="122">
        <v>2543.5100000000002</v>
      </c>
      <c r="E1995" s="150" t="str">
        <f t="shared" si="47"/>
        <v>-</v>
      </c>
    </row>
    <row r="1996" spans="1:6" s="115" customFormat="1" ht="14.25" customHeight="1" x14ac:dyDescent="0.25">
      <c r="A1996" s="108" t="s">
        <v>80</v>
      </c>
      <c r="B1996" s="122"/>
      <c r="C1996" s="122"/>
      <c r="D1996" s="122">
        <v>2156.14</v>
      </c>
      <c r="E1996" s="150" t="str">
        <f t="shared" si="47"/>
        <v>-</v>
      </c>
      <c r="F1996"/>
    </row>
    <row r="1997" spans="1:6" s="115" customFormat="1" ht="14.25" customHeight="1" x14ac:dyDescent="0.25">
      <c r="A1997" s="108" t="s">
        <v>332</v>
      </c>
      <c r="B1997" s="122"/>
      <c r="C1997" s="122"/>
      <c r="D1997" s="122">
        <v>298.99</v>
      </c>
      <c r="E1997" s="150" t="str">
        <f t="shared" si="47"/>
        <v>-</v>
      </c>
      <c r="F1997"/>
    </row>
    <row r="1998" spans="1:6" ht="14.25" customHeight="1" x14ac:dyDescent="0.25">
      <c r="A1998" s="108" t="s">
        <v>81</v>
      </c>
      <c r="B1998" s="122"/>
      <c r="C1998" s="122"/>
      <c r="D1998" s="122">
        <v>12253.93</v>
      </c>
      <c r="E1998" s="150" t="str">
        <f t="shared" si="47"/>
        <v>-</v>
      </c>
      <c r="F1998" s="115"/>
    </row>
    <row r="1999" spans="1:6" s="115" customFormat="1" ht="14.25" customHeight="1" x14ac:dyDescent="0.25">
      <c r="A1999" s="107" t="s">
        <v>82</v>
      </c>
      <c r="B1999" s="121">
        <v>29758</v>
      </c>
      <c r="C1999" s="121">
        <v>29758</v>
      </c>
      <c r="D1999" s="121">
        <v>8650.33</v>
      </c>
      <c r="E1999" s="147">
        <f t="shared" si="47"/>
        <v>29.068922642650712</v>
      </c>
      <c r="F1999"/>
    </row>
    <row r="2000" spans="1:6" ht="14.25" customHeight="1" x14ac:dyDescent="0.25">
      <c r="A2000" s="108" t="s">
        <v>388</v>
      </c>
      <c r="B2000" s="122"/>
      <c r="C2000" s="122"/>
      <c r="D2000" s="122">
        <v>1763.8</v>
      </c>
      <c r="E2000" s="150" t="str">
        <f t="shared" si="47"/>
        <v>-</v>
      </c>
    </row>
    <row r="2001" spans="1:6" ht="14.25" customHeight="1" x14ac:dyDescent="0.25">
      <c r="A2001" s="108" t="s">
        <v>85</v>
      </c>
      <c r="B2001" s="122"/>
      <c r="C2001" s="122"/>
      <c r="D2001" s="122">
        <v>6481.8</v>
      </c>
      <c r="E2001" s="150" t="str">
        <f t="shared" si="47"/>
        <v>-</v>
      </c>
    </row>
    <row r="2002" spans="1:6" ht="14.25" customHeight="1" x14ac:dyDescent="0.25">
      <c r="A2002" s="108" t="s">
        <v>86</v>
      </c>
      <c r="B2002" s="122"/>
      <c r="C2002" s="122"/>
      <c r="D2002" s="122">
        <v>36.4</v>
      </c>
      <c r="E2002" s="150" t="str">
        <f t="shared" si="47"/>
        <v>-</v>
      </c>
      <c r="F2002" s="115"/>
    </row>
    <row r="2003" spans="1:6" ht="14.25" customHeight="1" x14ac:dyDescent="0.25">
      <c r="A2003" s="108" t="s">
        <v>87</v>
      </c>
      <c r="B2003" s="122"/>
      <c r="C2003" s="122"/>
      <c r="D2003" s="122">
        <v>368.33</v>
      </c>
      <c r="E2003" s="150" t="str">
        <f t="shared" si="47"/>
        <v>-</v>
      </c>
    </row>
    <row r="2004" spans="1:6" s="115" customFormat="1" ht="14.25" customHeight="1" x14ac:dyDescent="0.25">
      <c r="A2004" s="107" t="s">
        <v>100</v>
      </c>
      <c r="B2004" s="121">
        <v>4610</v>
      </c>
      <c r="C2004" s="121">
        <v>4610</v>
      </c>
      <c r="D2004" s="121">
        <v>139.37</v>
      </c>
      <c r="E2004" s="147">
        <f t="shared" si="47"/>
        <v>3.0232104121475056</v>
      </c>
    </row>
    <row r="2005" spans="1:6" ht="14.25" customHeight="1" x14ac:dyDescent="0.25">
      <c r="A2005" s="108" t="s">
        <v>102</v>
      </c>
      <c r="B2005" s="122"/>
      <c r="C2005" s="122"/>
      <c r="D2005" s="122">
        <v>139.37</v>
      </c>
      <c r="E2005" s="150" t="str">
        <f t="shared" si="47"/>
        <v>-</v>
      </c>
    </row>
    <row r="2006" spans="1:6" ht="14.25" customHeight="1" x14ac:dyDescent="0.25">
      <c r="A2006" s="107" t="s">
        <v>104</v>
      </c>
      <c r="B2006" s="121">
        <v>1379</v>
      </c>
      <c r="C2006" s="121">
        <v>1379</v>
      </c>
      <c r="D2006" s="121">
        <v>392.34</v>
      </c>
      <c r="E2006" s="147">
        <f t="shared" si="47"/>
        <v>28.451051486584479</v>
      </c>
      <c r="F2006" s="115"/>
    </row>
    <row r="2007" spans="1:6" s="115" customFormat="1" ht="14.25" customHeight="1" x14ac:dyDescent="0.25">
      <c r="A2007" s="108" t="s">
        <v>110</v>
      </c>
      <c r="B2007" s="122"/>
      <c r="C2007" s="122"/>
      <c r="D2007" s="122">
        <v>392.34</v>
      </c>
      <c r="E2007" s="150" t="str">
        <f t="shared" si="47"/>
        <v>-</v>
      </c>
    </row>
    <row r="2008" spans="1:6" ht="14.25" customHeight="1" x14ac:dyDescent="0.25">
      <c r="A2008" s="110" t="s">
        <v>193</v>
      </c>
      <c r="B2008" s="126">
        <v>37065910</v>
      </c>
      <c r="C2008" s="126">
        <v>37065910</v>
      </c>
      <c r="D2008" s="126">
        <v>19001140.43</v>
      </c>
      <c r="E2008" s="148">
        <f t="shared" si="47"/>
        <v>51.263115973680392</v>
      </c>
    </row>
    <row r="2009" spans="1:6" s="115" customFormat="1" ht="14.25" customHeight="1" x14ac:dyDescent="0.25">
      <c r="A2009" s="107" t="s">
        <v>43</v>
      </c>
      <c r="B2009" s="121">
        <v>28647778</v>
      </c>
      <c r="C2009" s="121">
        <v>28647778</v>
      </c>
      <c r="D2009" s="121">
        <v>15589945.98</v>
      </c>
      <c r="E2009" s="147">
        <f t="shared" si="47"/>
        <v>54.419389803984096</v>
      </c>
      <c r="F2009"/>
    </row>
    <row r="2010" spans="1:6" s="117" customFormat="1" x14ac:dyDescent="0.25">
      <c r="A2010" s="108" t="s">
        <v>45</v>
      </c>
      <c r="B2010" s="122"/>
      <c r="C2010" s="122"/>
      <c r="D2010" s="122">
        <v>12920881.09</v>
      </c>
      <c r="E2010" s="150" t="str">
        <f t="shared" si="47"/>
        <v>-</v>
      </c>
      <c r="F2010"/>
    </row>
    <row r="2011" spans="1:6" s="115" customFormat="1" x14ac:dyDescent="0.25">
      <c r="A2011" s="108" t="s">
        <v>177</v>
      </c>
      <c r="B2011" s="122"/>
      <c r="C2011" s="122"/>
      <c r="D2011" s="122">
        <v>432981.16</v>
      </c>
      <c r="E2011" s="150" t="str">
        <f t="shared" si="47"/>
        <v>-</v>
      </c>
      <c r="F2011"/>
    </row>
    <row r="2012" spans="1:6" s="115" customFormat="1" x14ac:dyDescent="0.25">
      <c r="A2012" s="108" t="s">
        <v>47</v>
      </c>
      <c r="B2012" s="122"/>
      <c r="C2012" s="122"/>
      <c r="D2012" s="122">
        <v>333489.5</v>
      </c>
      <c r="E2012" s="150" t="str">
        <f t="shared" si="47"/>
        <v>-</v>
      </c>
      <c r="F2012"/>
    </row>
    <row r="2013" spans="1:6" s="115" customFormat="1" x14ac:dyDescent="0.25">
      <c r="A2013" s="108" t="s">
        <v>49</v>
      </c>
      <c r="B2013" s="122"/>
      <c r="C2013" s="122"/>
      <c r="D2013" s="122">
        <v>1902594.23</v>
      </c>
      <c r="E2013" s="150" t="str">
        <f t="shared" si="47"/>
        <v>-</v>
      </c>
      <c r="F2013"/>
    </row>
    <row r="2014" spans="1:6" s="115" customFormat="1" x14ac:dyDescent="0.25">
      <c r="A2014" s="107" t="s">
        <v>50</v>
      </c>
      <c r="B2014" s="121">
        <v>8374284</v>
      </c>
      <c r="C2014" s="121">
        <v>8374284</v>
      </c>
      <c r="D2014" s="121">
        <v>3388588.64</v>
      </c>
      <c r="E2014" s="147">
        <f t="shared" si="47"/>
        <v>40.464219269372762</v>
      </c>
    </row>
    <row r="2015" spans="1:6" s="156" customFormat="1" x14ac:dyDescent="0.25">
      <c r="A2015" s="108" t="s">
        <v>52</v>
      </c>
      <c r="B2015" s="122"/>
      <c r="C2015" s="122"/>
      <c r="D2015" s="122">
        <v>8684.23</v>
      </c>
      <c r="E2015" s="150" t="str">
        <f t="shared" si="47"/>
        <v>-</v>
      </c>
      <c r="F2015"/>
    </row>
    <row r="2016" spans="1:6" x14ac:dyDescent="0.25">
      <c r="A2016" s="108" t="s">
        <v>53</v>
      </c>
      <c r="B2016" s="122"/>
      <c r="C2016" s="122"/>
      <c r="D2016" s="122">
        <v>543245.97</v>
      </c>
      <c r="E2016" s="150" t="str">
        <f t="shared" si="47"/>
        <v>-</v>
      </c>
      <c r="F2016" s="115"/>
    </row>
    <row r="2017" spans="1:6" s="115" customFormat="1" x14ac:dyDescent="0.25">
      <c r="A2017" s="108" t="s">
        <v>54</v>
      </c>
      <c r="B2017" s="122"/>
      <c r="C2017" s="122"/>
      <c r="D2017" s="122">
        <v>13172.67</v>
      </c>
      <c r="E2017" s="150" t="str">
        <f t="shared" si="47"/>
        <v>-</v>
      </c>
      <c r="F2017"/>
    </row>
    <row r="2018" spans="1:6" s="115" customFormat="1" x14ac:dyDescent="0.25">
      <c r="A2018" s="108" t="s">
        <v>55</v>
      </c>
      <c r="B2018" s="122"/>
      <c r="C2018" s="122"/>
      <c r="D2018" s="122">
        <v>895.89</v>
      </c>
      <c r="E2018" s="150" t="str">
        <f t="shared" ref="E2018:E2075" si="49">IFERROR(D2018/C2018*100,"-")</f>
        <v>-</v>
      </c>
      <c r="F2018"/>
    </row>
    <row r="2019" spans="1:6" s="115" customFormat="1" x14ac:dyDescent="0.25">
      <c r="A2019" s="108" t="s">
        <v>57</v>
      </c>
      <c r="B2019" s="122"/>
      <c r="C2019" s="122"/>
      <c r="D2019" s="122">
        <v>137379.56</v>
      </c>
      <c r="E2019" s="150" t="str">
        <f t="shared" si="49"/>
        <v>-</v>
      </c>
      <c r="F2019"/>
    </row>
    <row r="2020" spans="1:6" s="115" customFormat="1" x14ac:dyDescent="0.25">
      <c r="A2020" s="108" t="s">
        <v>58</v>
      </c>
      <c r="B2020" s="122"/>
      <c r="C2020" s="122"/>
      <c r="D2020" s="122">
        <v>278719.19</v>
      </c>
      <c r="E2020" s="150" t="str">
        <f t="shared" si="49"/>
        <v>-</v>
      </c>
      <c r="F2020"/>
    </row>
    <row r="2021" spans="1:6" s="115" customFormat="1" x14ac:dyDescent="0.25">
      <c r="A2021" s="108" t="s">
        <v>59</v>
      </c>
      <c r="B2021" s="122"/>
      <c r="C2021" s="122"/>
      <c r="D2021" s="122">
        <v>526091.81000000006</v>
      </c>
      <c r="E2021" s="150" t="str">
        <f t="shared" si="49"/>
        <v>-</v>
      </c>
    </row>
    <row r="2022" spans="1:6" s="117" customFormat="1" x14ac:dyDescent="0.25">
      <c r="A2022" s="108" t="s">
        <v>533</v>
      </c>
      <c r="B2022" s="122"/>
      <c r="C2022" s="122"/>
      <c r="D2022" s="122">
        <v>43697.7</v>
      </c>
      <c r="E2022" s="150" t="str">
        <f t="shared" si="49"/>
        <v>-</v>
      </c>
      <c r="F2022"/>
    </row>
    <row r="2023" spans="1:6" x14ac:dyDescent="0.25">
      <c r="A2023" s="108" t="s">
        <v>62</v>
      </c>
      <c r="B2023" s="122"/>
      <c r="C2023" s="122"/>
      <c r="D2023" s="122">
        <v>14982.03</v>
      </c>
      <c r="E2023" s="150" t="str">
        <f t="shared" si="49"/>
        <v>-</v>
      </c>
    </row>
    <row r="2024" spans="1:6" s="115" customFormat="1" x14ac:dyDescent="0.25">
      <c r="A2024" s="108" t="s">
        <v>64</v>
      </c>
      <c r="B2024" s="122"/>
      <c r="C2024" s="122"/>
      <c r="D2024" s="122">
        <v>47125.51</v>
      </c>
      <c r="E2024" s="150" t="str">
        <f t="shared" si="49"/>
        <v>-</v>
      </c>
      <c r="F2024"/>
    </row>
    <row r="2025" spans="1:6" s="115" customFormat="1" x14ac:dyDescent="0.25">
      <c r="A2025" s="108" t="s">
        <v>66</v>
      </c>
      <c r="B2025" s="122"/>
      <c r="C2025" s="122"/>
      <c r="D2025" s="122">
        <v>16744.2</v>
      </c>
      <c r="E2025" s="150" t="str">
        <f t="shared" si="49"/>
        <v>-</v>
      </c>
    </row>
    <row r="2026" spans="1:6" s="115" customFormat="1" x14ac:dyDescent="0.25">
      <c r="A2026" s="108" t="s">
        <v>67</v>
      </c>
      <c r="B2026" s="122"/>
      <c r="C2026" s="122"/>
      <c r="D2026" s="122">
        <v>402621.24</v>
      </c>
      <c r="E2026" s="150" t="str">
        <f t="shared" si="49"/>
        <v>-</v>
      </c>
    </row>
    <row r="2027" spans="1:6" s="115" customFormat="1" x14ac:dyDescent="0.25">
      <c r="A2027" s="108" t="s">
        <v>68</v>
      </c>
      <c r="B2027" s="122"/>
      <c r="C2027" s="122"/>
      <c r="D2027" s="122">
        <v>27156.36</v>
      </c>
      <c r="E2027" s="150" t="str">
        <f t="shared" si="49"/>
        <v>-</v>
      </c>
      <c r="F2027"/>
    </row>
    <row r="2028" spans="1:6" s="115" customFormat="1" x14ac:dyDescent="0.25">
      <c r="A2028" s="108" t="s">
        <v>69</v>
      </c>
      <c r="B2028" s="122"/>
      <c r="C2028" s="122"/>
      <c r="D2028" s="122">
        <v>132364.25</v>
      </c>
      <c r="E2028" s="150" t="str">
        <f t="shared" si="49"/>
        <v>-</v>
      </c>
      <c r="F2028"/>
    </row>
    <row r="2029" spans="1:6" s="115" customFormat="1" x14ac:dyDescent="0.25">
      <c r="A2029" s="108" t="s">
        <v>70</v>
      </c>
      <c r="B2029" s="122"/>
      <c r="C2029" s="122"/>
      <c r="D2029" s="122">
        <v>120950.36</v>
      </c>
      <c r="E2029" s="150" t="str">
        <f t="shared" si="49"/>
        <v>-</v>
      </c>
    </row>
    <row r="2030" spans="1:6" s="115" customFormat="1" x14ac:dyDescent="0.25">
      <c r="A2030" s="108" t="s">
        <v>71</v>
      </c>
      <c r="B2030" s="122"/>
      <c r="C2030" s="122"/>
      <c r="D2030" s="122">
        <v>51213.39</v>
      </c>
      <c r="E2030" s="150" t="str">
        <f t="shared" si="49"/>
        <v>-</v>
      </c>
      <c r="F2030"/>
    </row>
    <row r="2031" spans="1:6" s="115" customFormat="1" x14ac:dyDescent="0.25">
      <c r="A2031" s="108" t="s">
        <v>72</v>
      </c>
      <c r="B2031" s="122"/>
      <c r="C2031" s="122"/>
      <c r="D2031" s="122">
        <v>159761.78</v>
      </c>
      <c r="E2031" s="150" t="str">
        <f t="shared" si="49"/>
        <v>-</v>
      </c>
    </row>
    <row r="2032" spans="1:6" s="115" customFormat="1" x14ac:dyDescent="0.25">
      <c r="A2032" s="108" t="s">
        <v>74</v>
      </c>
      <c r="B2032" s="122"/>
      <c r="C2032" s="122"/>
      <c r="D2032" s="122">
        <v>1198.92</v>
      </c>
      <c r="E2032" s="150" t="str">
        <f t="shared" si="49"/>
        <v>-</v>
      </c>
      <c r="F2032"/>
    </row>
    <row r="2033" spans="1:6" s="115" customFormat="1" x14ac:dyDescent="0.25">
      <c r="A2033" s="108" t="s">
        <v>535</v>
      </c>
      <c r="B2033" s="122"/>
      <c r="C2033" s="122"/>
      <c r="D2033" s="122">
        <v>660476.18999999994</v>
      </c>
      <c r="E2033" s="150" t="str">
        <f t="shared" si="49"/>
        <v>-</v>
      </c>
      <c r="F2033"/>
    </row>
    <row r="2034" spans="1:6" s="115" customFormat="1" x14ac:dyDescent="0.25">
      <c r="A2034" s="108" t="s">
        <v>76</v>
      </c>
      <c r="B2034" s="122"/>
      <c r="C2034" s="122"/>
      <c r="D2034" s="122">
        <v>19276.36</v>
      </c>
      <c r="E2034" s="150" t="str">
        <f t="shared" si="49"/>
        <v>-</v>
      </c>
      <c r="F2034"/>
    </row>
    <row r="2035" spans="1:6" s="115" customFormat="1" x14ac:dyDescent="0.25">
      <c r="A2035" s="108" t="s">
        <v>77</v>
      </c>
      <c r="B2035" s="122"/>
      <c r="C2035" s="122"/>
      <c r="D2035" s="122">
        <v>46145.36</v>
      </c>
      <c r="E2035" s="150" t="str">
        <f t="shared" si="49"/>
        <v>-</v>
      </c>
      <c r="F2035"/>
    </row>
    <row r="2036" spans="1:6" s="115" customFormat="1" x14ac:dyDescent="0.25">
      <c r="A2036" s="108" t="s">
        <v>78</v>
      </c>
      <c r="B2036" s="122"/>
      <c r="C2036" s="122"/>
      <c r="D2036" s="122">
        <v>1919.85</v>
      </c>
      <c r="E2036" s="150" t="str">
        <f t="shared" si="49"/>
        <v>-</v>
      </c>
      <c r="F2036"/>
    </row>
    <row r="2037" spans="1:6" s="115" customFormat="1" x14ac:dyDescent="0.25">
      <c r="A2037" s="108" t="s">
        <v>79</v>
      </c>
      <c r="B2037" s="122"/>
      <c r="C2037" s="122"/>
      <c r="D2037" s="122">
        <v>7487.64</v>
      </c>
      <c r="E2037" s="150" t="str">
        <f t="shared" si="49"/>
        <v>-</v>
      </c>
    </row>
    <row r="2038" spans="1:6" x14ac:dyDescent="0.25">
      <c r="A2038" s="108" t="s">
        <v>80</v>
      </c>
      <c r="B2038" s="122"/>
      <c r="C2038" s="122"/>
      <c r="D2038" s="122">
        <v>43180.17</v>
      </c>
      <c r="E2038" s="150" t="str">
        <f t="shared" si="49"/>
        <v>-</v>
      </c>
    </row>
    <row r="2039" spans="1:6" s="115" customFormat="1" x14ac:dyDescent="0.25">
      <c r="A2039" s="108" t="s">
        <v>332</v>
      </c>
      <c r="B2039" s="122"/>
      <c r="C2039" s="122"/>
      <c r="D2039" s="122">
        <v>331.81</v>
      </c>
      <c r="E2039" s="150" t="str">
        <f t="shared" si="49"/>
        <v>-</v>
      </c>
      <c r="F2039"/>
    </row>
    <row r="2040" spans="1:6" s="115" customFormat="1" x14ac:dyDescent="0.25">
      <c r="A2040" s="108" t="s">
        <v>81</v>
      </c>
      <c r="B2040" s="122"/>
      <c r="C2040" s="122"/>
      <c r="D2040" s="122">
        <v>83766.2</v>
      </c>
      <c r="E2040" s="150" t="str">
        <f t="shared" si="49"/>
        <v>-</v>
      </c>
    </row>
    <row r="2041" spans="1:6" s="115" customFormat="1" x14ac:dyDescent="0.25">
      <c r="A2041" s="107" t="s">
        <v>82</v>
      </c>
      <c r="B2041" s="121">
        <v>40642</v>
      </c>
      <c r="C2041" s="121">
        <v>40642</v>
      </c>
      <c r="D2041" s="121">
        <v>21072.799999999999</v>
      </c>
      <c r="E2041" s="147">
        <f t="shared" si="49"/>
        <v>51.849810540819838</v>
      </c>
      <c r="F2041"/>
    </row>
    <row r="2042" spans="1:6" s="156" customFormat="1" x14ac:dyDescent="0.25">
      <c r="A2042" s="108" t="s">
        <v>85</v>
      </c>
      <c r="B2042" s="122"/>
      <c r="C2042" s="122"/>
      <c r="D2042" s="122">
        <v>14078.15</v>
      </c>
      <c r="E2042" s="150" t="str">
        <f t="shared" si="49"/>
        <v>-</v>
      </c>
      <c r="F2042"/>
    </row>
    <row r="2043" spans="1:6" s="115" customFormat="1" x14ac:dyDescent="0.25">
      <c r="A2043" s="108" t="s">
        <v>87</v>
      </c>
      <c r="B2043" s="122"/>
      <c r="C2043" s="122"/>
      <c r="D2043" s="122">
        <v>6994.65</v>
      </c>
      <c r="E2043" s="150" t="str">
        <f t="shared" si="49"/>
        <v>-</v>
      </c>
    </row>
    <row r="2044" spans="1:6" x14ac:dyDescent="0.25">
      <c r="A2044" s="107" t="s">
        <v>100</v>
      </c>
      <c r="B2044" s="121">
        <v>2000</v>
      </c>
      <c r="C2044" s="121">
        <v>2000</v>
      </c>
      <c r="D2044" s="121">
        <v>1533.01</v>
      </c>
      <c r="E2044" s="147">
        <f t="shared" si="49"/>
        <v>76.650499999999994</v>
      </c>
    </row>
    <row r="2045" spans="1:6" s="115" customFormat="1" x14ac:dyDescent="0.25">
      <c r="A2045" s="108" t="s">
        <v>102</v>
      </c>
      <c r="B2045" s="122"/>
      <c r="C2045" s="122"/>
      <c r="D2045" s="122">
        <v>1533.01</v>
      </c>
      <c r="E2045" s="150" t="str">
        <f t="shared" si="49"/>
        <v>-</v>
      </c>
      <c r="F2045"/>
    </row>
    <row r="2046" spans="1:6" s="115" customFormat="1" x14ac:dyDescent="0.25">
      <c r="A2046" s="107" t="s">
        <v>104</v>
      </c>
      <c r="B2046" s="121">
        <v>1206</v>
      </c>
      <c r="C2046" s="121">
        <v>1206</v>
      </c>
      <c r="D2046" s="121">
        <v>0</v>
      </c>
      <c r="E2046" s="147">
        <f t="shared" si="49"/>
        <v>0</v>
      </c>
      <c r="F2046"/>
    </row>
    <row r="2047" spans="1:6" s="117" customFormat="1" x14ac:dyDescent="0.25">
      <c r="A2047" s="110" t="s">
        <v>194</v>
      </c>
      <c r="B2047" s="126">
        <v>117609</v>
      </c>
      <c r="C2047" s="126">
        <v>117609</v>
      </c>
      <c r="D2047" s="126">
        <v>126353.02</v>
      </c>
      <c r="E2047" s="148">
        <f t="shared" si="49"/>
        <v>107.43482216497038</v>
      </c>
      <c r="F2047"/>
    </row>
    <row r="2048" spans="1:6" x14ac:dyDescent="0.25">
      <c r="A2048" s="107" t="s">
        <v>43</v>
      </c>
      <c r="B2048" s="121">
        <v>108219</v>
      </c>
      <c r="C2048" s="121">
        <v>108219</v>
      </c>
      <c r="D2048" s="121">
        <v>118477.94</v>
      </c>
      <c r="E2048" s="147">
        <f t="shared" si="49"/>
        <v>109.47979559966366</v>
      </c>
    </row>
    <row r="2049" spans="1:6" s="115" customFormat="1" x14ac:dyDescent="0.25">
      <c r="A2049" s="108" t="s">
        <v>45</v>
      </c>
      <c r="B2049" s="122"/>
      <c r="C2049" s="122"/>
      <c r="D2049" s="122">
        <v>116464.42</v>
      </c>
      <c r="E2049" s="150" t="str">
        <f t="shared" si="49"/>
        <v>-</v>
      </c>
      <c r="F2049"/>
    </row>
    <row r="2050" spans="1:6" x14ac:dyDescent="0.25">
      <c r="A2050" s="108" t="s">
        <v>49</v>
      </c>
      <c r="B2050" s="122"/>
      <c r="C2050" s="122"/>
      <c r="D2050" s="122">
        <v>2013.52</v>
      </c>
      <c r="E2050" s="150" t="str">
        <f t="shared" si="49"/>
        <v>-</v>
      </c>
      <c r="F2050" s="115"/>
    </row>
    <row r="2051" spans="1:6" x14ac:dyDescent="0.25">
      <c r="A2051" s="107" t="s">
        <v>50</v>
      </c>
      <c r="B2051" s="121">
        <v>9390</v>
      </c>
      <c r="C2051" s="121">
        <v>9390</v>
      </c>
      <c r="D2051" s="121">
        <v>7875.08</v>
      </c>
      <c r="E2051" s="147">
        <f t="shared" si="49"/>
        <v>83.866666666666674</v>
      </c>
    </row>
    <row r="2052" spans="1:6" s="115" customFormat="1" x14ac:dyDescent="0.25">
      <c r="A2052" s="108" t="s">
        <v>53</v>
      </c>
      <c r="B2052" s="122"/>
      <c r="C2052" s="122"/>
      <c r="D2052" s="122">
        <v>7875.08</v>
      </c>
      <c r="E2052" s="150" t="str">
        <f t="shared" si="49"/>
        <v>-</v>
      </c>
      <c r="F2052"/>
    </row>
    <row r="2053" spans="1:6" s="115" customFormat="1" x14ac:dyDescent="0.25">
      <c r="A2053" s="110" t="s">
        <v>195</v>
      </c>
      <c r="B2053" s="126">
        <v>524381</v>
      </c>
      <c r="C2053" s="126">
        <v>524381</v>
      </c>
      <c r="D2053" s="126">
        <v>472103.28</v>
      </c>
      <c r="E2053" s="148">
        <f t="shared" si="49"/>
        <v>90.03058463216631</v>
      </c>
      <c r="F2053"/>
    </row>
    <row r="2054" spans="1:6" x14ac:dyDescent="0.25">
      <c r="A2054" s="107" t="s">
        <v>43</v>
      </c>
      <c r="B2054" s="121">
        <v>168822</v>
      </c>
      <c r="C2054" s="121">
        <v>168822</v>
      </c>
      <c r="D2054" s="121">
        <v>25679.93</v>
      </c>
      <c r="E2054" s="147">
        <f t="shared" si="49"/>
        <v>15.211246164599402</v>
      </c>
    </row>
    <row r="2055" spans="1:6" s="115" customFormat="1" x14ac:dyDescent="0.25">
      <c r="A2055" s="108" t="s">
        <v>45</v>
      </c>
      <c r="B2055" s="122"/>
      <c r="C2055" s="122"/>
      <c r="D2055" s="122">
        <v>25324.6</v>
      </c>
      <c r="E2055" s="150" t="str">
        <f t="shared" si="49"/>
        <v>-</v>
      </c>
      <c r="F2055"/>
    </row>
    <row r="2056" spans="1:6" x14ac:dyDescent="0.25">
      <c r="A2056" s="108" t="s">
        <v>49</v>
      </c>
      <c r="B2056" s="122"/>
      <c r="C2056" s="122"/>
      <c r="D2056" s="122">
        <v>355.33</v>
      </c>
      <c r="E2056" s="150" t="str">
        <f t="shared" si="49"/>
        <v>-</v>
      </c>
    </row>
    <row r="2057" spans="1:6" x14ac:dyDescent="0.25">
      <c r="A2057" s="107" t="s">
        <v>50</v>
      </c>
      <c r="B2057" s="121">
        <v>355559</v>
      </c>
      <c r="C2057" s="121">
        <v>355559</v>
      </c>
      <c r="D2057" s="121">
        <v>446423.35</v>
      </c>
      <c r="E2057" s="147">
        <f t="shared" si="49"/>
        <v>125.55535087003844</v>
      </c>
    </row>
    <row r="2058" spans="1:6" x14ac:dyDescent="0.25">
      <c r="A2058" s="108" t="s">
        <v>53</v>
      </c>
      <c r="B2058" s="122"/>
      <c r="C2058" s="122"/>
      <c r="D2058" s="122">
        <v>1253.68</v>
      </c>
      <c r="E2058" s="150" t="str">
        <f t="shared" si="49"/>
        <v>-</v>
      </c>
      <c r="F2058" s="156"/>
    </row>
    <row r="2059" spans="1:6" x14ac:dyDescent="0.25">
      <c r="A2059" s="143" t="s">
        <v>535</v>
      </c>
      <c r="B2059" s="140"/>
      <c r="C2059" s="140"/>
      <c r="D2059" s="122">
        <v>315768.42</v>
      </c>
      <c r="E2059" s="150" t="str">
        <f t="shared" ref="E2059" si="50">IFERROR(D2059/C2059*100,"-")</f>
        <v>-</v>
      </c>
    </row>
    <row r="2060" spans="1:6" x14ac:dyDescent="0.25">
      <c r="A2060" s="108" t="s">
        <v>600</v>
      </c>
      <c r="B2060" s="122"/>
      <c r="C2060" s="122"/>
      <c r="D2060" s="122">
        <v>129401.25</v>
      </c>
      <c r="E2060" s="150" t="str">
        <f t="shared" si="49"/>
        <v>-</v>
      </c>
    </row>
    <row r="2061" spans="1:6" x14ac:dyDescent="0.25">
      <c r="A2061" s="110" t="s">
        <v>247</v>
      </c>
      <c r="B2061" s="126">
        <v>30660</v>
      </c>
      <c r="C2061" s="126">
        <v>30660</v>
      </c>
      <c r="D2061" s="126">
        <v>13878.84</v>
      </c>
      <c r="E2061" s="148">
        <f t="shared" si="49"/>
        <v>45.266927592954993</v>
      </c>
    </row>
    <row r="2062" spans="1:6" x14ac:dyDescent="0.25">
      <c r="A2062" s="107" t="s">
        <v>50</v>
      </c>
      <c r="B2062" s="121">
        <v>30660</v>
      </c>
      <c r="C2062" s="121">
        <v>30660</v>
      </c>
      <c r="D2062" s="121">
        <v>13878.84</v>
      </c>
      <c r="E2062" s="147">
        <f t="shared" si="49"/>
        <v>45.266927592954993</v>
      </c>
    </row>
    <row r="2063" spans="1:6" s="115" customFormat="1" x14ac:dyDescent="0.25">
      <c r="A2063" s="108" t="s">
        <v>54</v>
      </c>
      <c r="B2063" s="122"/>
      <c r="C2063" s="122"/>
      <c r="D2063" s="122">
        <v>4200</v>
      </c>
      <c r="E2063" s="150" t="str">
        <f t="shared" si="49"/>
        <v>-</v>
      </c>
      <c r="F2063"/>
    </row>
    <row r="2064" spans="1:6" s="156" customFormat="1" x14ac:dyDescent="0.25">
      <c r="A2064" s="108" t="s">
        <v>68</v>
      </c>
      <c r="B2064" s="122"/>
      <c r="C2064" s="122"/>
      <c r="D2064" s="122">
        <v>188.75</v>
      </c>
      <c r="E2064" s="150" t="str">
        <f t="shared" si="49"/>
        <v>-</v>
      </c>
      <c r="F2064" s="115"/>
    </row>
    <row r="2065" spans="1:6" s="115" customFormat="1" x14ac:dyDescent="0.25">
      <c r="A2065" s="108" t="s">
        <v>70</v>
      </c>
      <c r="B2065" s="122"/>
      <c r="C2065" s="122"/>
      <c r="D2065" s="122">
        <v>420</v>
      </c>
      <c r="E2065" s="150" t="str">
        <f t="shared" si="49"/>
        <v>-</v>
      </c>
      <c r="F2065"/>
    </row>
    <row r="2066" spans="1:6" s="115" customFormat="1" x14ac:dyDescent="0.25">
      <c r="A2066" s="108" t="s">
        <v>72</v>
      </c>
      <c r="B2066" s="122"/>
      <c r="C2066" s="122"/>
      <c r="D2066" s="122">
        <v>1900</v>
      </c>
      <c r="E2066" s="150" t="str">
        <f t="shared" si="49"/>
        <v>-</v>
      </c>
      <c r="F2066"/>
    </row>
    <row r="2067" spans="1:6" ht="14.25" customHeight="1" x14ac:dyDescent="0.25">
      <c r="A2067" s="108" t="s">
        <v>535</v>
      </c>
      <c r="B2067" s="122"/>
      <c r="C2067" s="122"/>
      <c r="D2067" s="122">
        <v>7170.09</v>
      </c>
      <c r="E2067" s="150" t="str">
        <f t="shared" si="49"/>
        <v>-</v>
      </c>
      <c r="F2067" s="115"/>
    </row>
    <row r="2068" spans="1:6" ht="14.25" customHeight="1" x14ac:dyDescent="0.25">
      <c r="A2068" s="106" t="s">
        <v>470</v>
      </c>
      <c r="B2068" s="123">
        <v>3545517</v>
      </c>
      <c r="C2068" s="123">
        <v>3545517</v>
      </c>
      <c r="D2068" s="123">
        <v>609554.57999999996</v>
      </c>
      <c r="E2068" s="149">
        <f t="shared" si="49"/>
        <v>17.192262228611511</v>
      </c>
    </row>
    <row r="2069" spans="1:6" ht="14.25" customHeight="1" x14ac:dyDescent="0.25">
      <c r="A2069" s="110" t="s">
        <v>197</v>
      </c>
      <c r="B2069" s="126">
        <v>2770352</v>
      </c>
      <c r="C2069" s="126">
        <v>2770352</v>
      </c>
      <c r="D2069" s="126">
        <v>184609.97</v>
      </c>
      <c r="E2069" s="148">
        <f t="shared" si="49"/>
        <v>6.6637730512223712</v>
      </c>
    </row>
    <row r="2070" spans="1:6" ht="14.25" customHeight="1" x14ac:dyDescent="0.25">
      <c r="A2070" s="107" t="s">
        <v>115</v>
      </c>
      <c r="B2070" s="121">
        <v>1313902</v>
      </c>
      <c r="C2070" s="121">
        <v>1313902</v>
      </c>
      <c r="D2070" s="121">
        <v>146107.69</v>
      </c>
      <c r="E2070" s="147">
        <f t="shared" si="49"/>
        <v>11.12013605276497</v>
      </c>
    </row>
    <row r="2071" spans="1:6" ht="14.25" customHeight="1" x14ac:dyDescent="0.25">
      <c r="A2071" s="108" t="s">
        <v>117</v>
      </c>
      <c r="B2071" s="122"/>
      <c r="C2071" s="122"/>
      <c r="D2071" s="122">
        <v>521.82000000000005</v>
      </c>
      <c r="E2071" s="150" t="str">
        <f t="shared" si="49"/>
        <v>-</v>
      </c>
    </row>
    <row r="2072" spans="1:6" s="115" customFormat="1" ht="14.25" customHeight="1" x14ac:dyDescent="0.25">
      <c r="A2072" s="108" t="s">
        <v>119</v>
      </c>
      <c r="B2072" s="122"/>
      <c r="C2072" s="122"/>
      <c r="D2072" s="122">
        <v>34446.25</v>
      </c>
      <c r="E2072" s="150" t="str">
        <f t="shared" si="49"/>
        <v>-</v>
      </c>
      <c r="F2072"/>
    </row>
    <row r="2073" spans="1:6" ht="14.25" customHeight="1" x14ac:dyDescent="0.25">
      <c r="A2073" s="108" t="s">
        <v>120</v>
      </c>
      <c r="B2073" s="122"/>
      <c r="C2073" s="122"/>
      <c r="D2073" s="122">
        <v>8026.1</v>
      </c>
      <c r="E2073" s="150" t="str">
        <f t="shared" si="49"/>
        <v>-</v>
      </c>
      <c r="F2073" s="115"/>
    </row>
    <row r="2074" spans="1:6" s="156" customFormat="1" ht="14.25" customHeight="1" x14ac:dyDescent="0.25">
      <c r="A2074" s="108" t="s">
        <v>121</v>
      </c>
      <c r="B2074" s="122"/>
      <c r="C2074" s="122"/>
      <c r="D2074" s="122">
        <v>4669.1400000000003</v>
      </c>
      <c r="E2074" s="150" t="str">
        <f t="shared" si="49"/>
        <v>-</v>
      </c>
      <c r="F2074"/>
    </row>
    <row r="2075" spans="1:6" ht="14.25" customHeight="1" x14ac:dyDescent="0.25">
      <c r="A2075" s="108" t="s">
        <v>122</v>
      </c>
      <c r="B2075" s="122"/>
      <c r="C2075" s="122"/>
      <c r="D2075" s="122">
        <v>87718.28</v>
      </c>
      <c r="E2075" s="150" t="str">
        <f t="shared" si="49"/>
        <v>-</v>
      </c>
      <c r="F2075" s="115"/>
    </row>
    <row r="2076" spans="1:6" s="115" customFormat="1" ht="14.25" customHeight="1" x14ac:dyDescent="0.25">
      <c r="A2076" s="108" t="s">
        <v>123</v>
      </c>
      <c r="B2076" s="122"/>
      <c r="C2076" s="122"/>
      <c r="D2076" s="122">
        <v>10658.65</v>
      </c>
      <c r="E2076" s="150" t="str">
        <f t="shared" ref="E2076:E2134" si="51">IFERROR(D2076/C2076*100,"-")</f>
        <v>-</v>
      </c>
    </row>
    <row r="2077" spans="1:6" ht="14.25" customHeight="1" x14ac:dyDescent="0.25">
      <c r="A2077" s="108" t="s">
        <v>125</v>
      </c>
      <c r="B2077" s="122"/>
      <c r="C2077" s="122"/>
      <c r="D2077" s="122">
        <v>67.45</v>
      </c>
      <c r="E2077" s="150" t="str">
        <f t="shared" si="51"/>
        <v>-</v>
      </c>
    </row>
    <row r="2078" spans="1:6" ht="14.25" customHeight="1" x14ac:dyDescent="0.25">
      <c r="A2078" s="107" t="s">
        <v>130</v>
      </c>
      <c r="B2078" s="121">
        <v>1456450</v>
      </c>
      <c r="C2078" s="121">
        <v>1456450</v>
      </c>
      <c r="D2078" s="121">
        <v>38502.28</v>
      </c>
      <c r="E2078" s="147">
        <f t="shared" si="51"/>
        <v>2.6435703251055651</v>
      </c>
    </row>
    <row r="2079" spans="1:6" ht="14.25" customHeight="1" x14ac:dyDescent="0.25">
      <c r="A2079" s="108" t="s">
        <v>132</v>
      </c>
      <c r="B2079" s="122"/>
      <c r="C2079" s="122"/>
      <c r="D2079" s="122">
        <v>35000</v>
      </c>
      <c r="E2079" s="150" t="str">
        <f t="shared" si="51"/>
        <v>-</v>
      </c>
    </row>
    <row r="2080" spans="1:6" s="156" customFormat="1" ht="14.25" customHeight="1" x14ac:dyDescent="0.25">
      <c r="A2080" s="108" t="s">
        <v>134</v>
      </c>
      <c r="B2080" s="122"/>
      <c r="C2080" s="122"/>
      <c r="D2080" s="122">
        <v>3502.28</v>
      </c>
      <c r="E2080" s="150" t="str">
        <f t="shared" si="51"/>
        <v>-</v>
      </c>
      <c r="F2080" s="115"/>
    </row>
    <row r="2081" spans="1:6" ht="14.25" customHeight="1" x14ac:dyDescent="0.25">
      <c r="A2081" s="110" t="s">
        <v>193</v>
      </c>
      <c r="B2081" s="126">
        <v>172700</v>
      </c>
      <c r="C2081" s="126">
        <v>172700</v>
      </c>
      <c r="D2081" s="126">
        <v>188859.47</v>
      </c>
      <c r="E2081" s="148">
        <f t="shared" si="51"/>
        <v>109.35696004632311</v>
      </c>
    </row>
    <row r="2082" spans="1:6" s="156" customFormat="1" ht="14.25" customHeight="1" x14ac:dyDescent="0.25">
      <c r="A2082" s="107" t="s">
        <v>115</v>
      </c>
      <c r="B2082" s="121">
        <v>92700</v>
      </c>
      <c r="C2082" s="121">
        <v>92700</v>
      </c>
      <c r="D2082" s="121">
        <v>185214.25</v>
      </c>
      <c r="E2082" s="147">
        <f t="shared" si="51"/>
        <v>199.79962243797195</v>
      </c>
      <c r="F2082"/>
    </row>
    <row r="2083" spans="1:6" s="156" customFormat="1" ht="14.25" customHeight="1" x14ac:dyDescent="0.25">
      <c r="A2083" s="108" t="s">
        <v>117</v>
      </c>
      <c r="B2083" s="122"/>
      <c r="C2083" s="122"/>
      <c r="D2083" s="122">
        <v>15801.08</v>
      </c>
      <c r="E2083" s="150" t="str">
        <f t="shared" si="51"/>
        <v>-</v>
      </c>
    </row>
    <row r="2084" spans="1:6" ht="14.25" customHeight="1" x14ac:dyDescent="0.25">
      <c r="A2084" s="143" t="s">
        <v>123</v>
      </c>
      <c r="B2084" s="137"/>
      <c r="C2084" s="137"/>
      <c r="D2084" s="122">
        <v>211.42</v>
      </c>
      <c r="E2084" s="150" t="str">
        <f t="shared" ref="E2084" si="52">IFERROR(D2084/C2084*100,"-")</f>
        <v>-</v>
      </c>
      <c r="F2084" s="115"/>
    </row>
    <row r="2085" spans="1:6" s="115" customFormat="1" ht="14.25" customHeight="1" x14ac:dyDescent="0.25">
      <c r="A2085" s="108" t="s">
        <v>125</v>
      </c>
      <c r="B2085" s="122"/>
      <c r="C2085" s="122"/>
      <c r="D2085" s="122">
        <v>169201.75</v>
      </c>
      <c r="E2085" s="150" t="str">
        <f t="shared" si="51"/>
        <v>-</v>
      </c>
    </row>
    <row r="2086" spans="1:6" s="115" customFormat="1" ht="14.25" customHeight="1" x14ac:dyDescent="0.25">
      <c r="A2086" s="107" t="s">
        <v>130</v>
      </c>
      <c r="B2086" s="121">
        <v>80000</v>
      </c>
      <c r="C2086" s="121">
        <v>80000</v>
      </c>
      <c r="D2086" s="121">
        <v>3645.22</v>
      </c>
      <c r="E2086" s="147">
        <f t="shared" si="51"/>
        <v>4.5565249999999997</v>
      </c>
      <c r="F2086"/>
    </row>
    <row r="2087" spans="1:6" ht="14.25" customHeight="1" x14ac:dyDescent="0.25">
      <c r="A2087" s="108" t="s">
        <v>134</v>
      </c>
      <c r="B2087" s="122"/>
      <c r="C2087" s="122"/>
      <c r="D2087" s="122">
        <v>3645.22</v>
      </c>
      <c r="E2087" s="150" t="str">
        <f t="shared" si="51"/>
        <v>-</v>
      </c>
      <c r="F2087" s="115"/>
    </row>
    <row r="2088" spans="1:6" s="115" customFormat="1" ht="14.25" customHeight="1" x14ac:dyDescent="0.25">
      <c r="A2088" s="110" t="s">
        <v>196</v>
      </c>
      <c r="B2088" s="126">
        <v>397825</v>
      </c>
      <c r="C2088" s="126">
        <v>397825</v>
      </c>
      <c r="D2088" s="126">
        <v>228312</v>
      </c>
      <c r="E2088" s="148">
        <f t="shared" si="51"/>
        <v>57.390058442782632</v>
      </c>
    </row>
    <row r="2089" spans="1:6" ht="14.25" customHeight="1" x14ac:dyDescent="0.25">
      <c r="A2089" s="107" t="s">
        <v>115</v>
      </c>
      <c r="B2089" s="121">
        <v>397825</v>
      </c>
      <c r="C2089" s="121">
        <v>397825</v>
      </c>
      <c r="D2089" s="121">
        <v>228312</v>
      </c>
      <c r="E2089" s="147">
        <f t="shared" si="51"/>
        <v>57.390058442782632</v>
      </c>
      <c r="F2089" s="115"/>
    </row>
    <row r="2090" spans="1:6" s="115" customFormat="1" ht="14.25" customHeight="1" x14ac:dyDescent="0.25">
      <c r="A2090" s="108" t="s">
        <v>120</v>
      </c>
      <c r="B2090" s="122"/>
      <c r="C2090" s="122"/>
      <c r="D2090" s="122">
        <v>15700</v>
      </c>
      <c r="E2090" s="150" t="str">
        <f t="shared" si="51"/>
        <v>-</v>
      </c>
    </row>
    <row r="2091" spans="1:6" s="156" customFormat="1" ht="14.25" customHeight="1" x14ac:dyDescent="0.25">
      <c r="A2091" s="108" t="s">
        <v>122</v>
      </c>
      <c r="B2091" s="122"/>
      <c r="C2091" s="122"/>
      <c r="D2091" s="122">
        <v>125112</v>
      </c>
      <c r="E2091" s="150" t="str">
        <f t="shared" si="51"/>
        <v>-</v>
      </c>
      <c r="F2091" s="115"/>
    </row>
    <row r="2092" spans="1:6" s="156" customFormat="1" ht="14.25" customHeight="1" x14ac:dyDescent="0.25">
      <c r="A2092" s="108" t="s">
        <v>125</v>
      </c>
      <c r="B2092" s="122"/>
      <c r="C2092" s="122"/>
      <c r="D2092" s="122">
        <v>87500</v>
      </c>
      <c r="E2092" s="150" t="str">
        <f t="shared" si="51"/>
        <v>-</v>
      </c>
      <c r="F2092"/>
    </row>
    <row r="2093" spans="1:6" s="156" customFormat="1" ht="14.25" customHeight="1" x14ac:dyDescent="0.25">
      <c r="A2093" s="110" t="s">
        <v>195</v>
      </c>
      <c r="B2093" s="126">
        <v>150000</v>
      </c>
      <c r="C2093" s="126">
        <v>150000</v>
      </c>
      <c r="D2093" s="126">
        <v>0</v>
      </c>
      <c r="E2093" s="148">
        <f t="shared" si="51"/>
        <v>0</v>
      </c>
      <c r="F2093"/>
    </row>
    <row r="2094" spans="1:6" s="156" customFormat="1" ht="14.25" customHeight="1" x14ac:dyDescent="0.25">
      <c r="A2094" s="107" t="s">
        <v>115</v>
      </c>
      <c r="B2094" s="121">
        <v>150000</v>
      </c>
      <c r="C2094" s="121">
        <v>150000</v>
      </c>
      <c r="D2094" s="121">
        <v>0</v>
      </c>
      <c r="E2094" s="147">
        <f t="shared" si="51"/>
        <v>0</v>
      </c>
      <c r="F2094"/>
    </row>
    <row r="2095" spans="1:6" s="156" customFormat="1" ht="14.25" customHeight="1" x14ac:dyDescent="0.25">
      <c r="A2095" s="110" t="s">
        <v>247</v>
      </c>
      <c r="B2095" s="126">
        <v>32340</v>
      </c>
      <c r="C2095" s="126">
        <v>32340</v>
      </c>
      <c r="D2095" s="126">
        <v>0</v>
      </c>
      <c r="E2095" s="148">
        <f t="shared" si="51"/>
        <v>0</v>
      </c>
      <c r="F2095"/>
    </row>
    <row r="2096" spans="1:6" s="156" customFormat="1" x14ac:dyDescent="0.25">
      <c r="A2096" s="107" t="s">
        <v>115</v>
      </c>
      <c r="B2096" s="121">
        <v>32340</v>
      </c>
      <c r="C2096" s="121">
        <v>32340</v>
      </c>
      <c r="D2096" s="121">
        <v>0</v>
      </c>
      <c r="E2096" s="147">
        <f t="shared" si="51"/>
        <v>0</v>
      </c>
      <c r="F2096"/>
    </row>
    <row r="2097" spans="1:6" s="156" customFormat="1" x14ac:dyDescent="0.25">
      <c r="A2097" s="110" t="s">
        <v>191</v>
      </c>
      <c r="B2097" s="126">
        <v>22300</v>
      </c>
      <c r="C2097" s="126">
        <v>22300</v>
      </c>
      <c r="D2097" s="126">
        <v>7773.14</v>
      </c>
      <c r="E2097" s="148">
        <f t="shared" si="51"/>
        <v>34.857130044843046</v>
      </c>
      <c r="F2097"/>
    </row>
    <row r="2098" spans="1:6" x14ac:dyDescent="0.25">
      <c r="A2098" s="107" t="s">
        <v>115</v>
      </c>
      <c r="B2098" s="121">
        <v>22300</v>
      </c>
      <c r="C2098" s="121">
        <v>22300</v>
      </c>
      <c r="D2098" s="121">
        <v>7773.14</v>
      </c>
      <c r="E2098" s="147">
        <f t="shared" si="51"/>
        <v>34.857130044843046</v>
      </c>
    </row>
    <row r="2099" spans="1:6" x14ac:dyDescent="0.25">
      <c r="A2099" s="108" t="s">
        <v>119</v>
      </c>
      <c r="B2099" s="122"/>
      <c r="C2099" s="122"/>
      <c r="D2099" s="122">
        <v>790</v>
      </c>
      <c r="E2099" s="150" t="str">
        <f t="shared" si="51"/>
        <v>-</v>
      </c>
    </row>
    <row r="2100" spans="1:6" x14ac:dyDescent="0.25">
      <c r="A2100" s="108" t="s">
        <v>121</v>
      </c>
      <c r="B2100" s="122"/>
      <c r="C2100" s="122"/>
      <c r="D2100" s="122">
        <v>1482.64</v>
      </c>
      <c r="E2100" s="150" t="str">
        <f t="shared" si="51"/>
        <v>-</v>
      </c>
    </row>
    <row r="2101" spans="1:6" s="115" customFormat="1" x14ac:dyDescent="0.25">
      <c r="A2101" s="108" t="s">
        <v>122</v>
      </c>
      <c r="B2101" s="122"/>
      <c r="C2101" s="122"/>
      <c r="D2101" s="122">
        <v>4000</v>
      </c>
      <c r="E2101" s="150" t="str">
        <f t="shared" si="51"/>
        <v>-</v>
      </c>
      <c r="F2101"/>
    </row>
    <row r="2102" spans="1:6" x14ac:dyDescent="0.25">
      <c r="A2102" s="108" t="s">
        <v>123</v>
      </c>
      <c r="B2102" s="122"/>
      <c r="C2102" s="122"/>
      <c r="D2102" s="122">
        <v>375</v>
      </c>
      <c r="E2102" s="150" t="str">
        <f t="shared" ref="E2102" si="53">IFERROR(D2102/C2102*100,"-")</f>
        <v>-</v>
      </c>
    </row>
    <row r="2103" spans="1:6" s="115" customFormat="1" x14ac:dyDescent="0.25">
      <c r="A2103" s="108" t="s">
        <v>125</v>
      </c>
      <c r="B2103" s="122"/>
      <c r="C2103" s="122"/>
      <c r="D2103" s="122">
        <v>1125.5</v>
      </c>
      <c r="E2103" s="150" t="str">
        <f t="shared" si="51"/>
        <v>-</v>
      </c>
      <c r="F2103"/>
    </row>
    <row r="2104" spans="1:6" x14ac:dyDescent="0.25">
      <c r="A2104" s="106" t="s">
        <v>471</v>
      </c>
      <c r="B2104" s="123">
        <v>128115</v>
      </c>
      <c r="C2104" s="123">
        <v>128115</v>
      </c>
      <c r="D2104" s="123">
        <v>64597.46</v>
      </c>
      <c r="E2104" s="149">
        <f t="shared" si="51"/>
        <v>50.42146508995824</v>
      </c>
    </row>
    <row r="2105" spans="1:6" s="115" customFormat="1" x14ac:dyDescent="0.25">
      <c r="A2105" s="110" t="s">
        <v>197</v>
      </c>
      <c r="B2105" s="126">
        <v>55650</v>
      </c>
      <c r="C2105" s="126">
        <v>55650</v>
      </c>
      <c r="D2105" s="126">
        <v>34581.81</v>
      </c>
      <c r="E2105" s="148">
        <f t="shared" si="51"/>
        <v>62.141617250673853</v>
      </c>
      <c r="F2105"/>
    </row>
    <row r="2106" spans="1:6" x14ac:dyDescent="0.25">
      <c r="A2106" s="107" t="s">
        <v>50</v>
      </c>
      <c r="B2106" s="121">
        <v>4300</v>
      </c>
      <c r="C2106" s="121">
        <v>4300</v>
      </c>
      <c r="D2106" s="121">
        <v>520.65</v>
      </c>
      <c r="E2106" s="147">
        <f t="shared" si="51"/>
        <v>12.108139534883721</v>
      </c>
    </row>
    <row r="2107" spans="1:6" s="115" customFormat="1" ht="13.5" customHeight="1" x14ac:dyDescent="0.25">
      <c r="A2107" s="108" t="s">
        <v>65</v>
      </c>
      <c r="B2107" s="122"/>
      <c r="C2107" s="122"/>
      <c r="D2107" s="122">
        <v>340.65</v>
      </c>
      <c r="E2107" s="150" t="str">
        <f t="shared" si="51"/>
        <v>-</v>
      </c>
      <c r="F2107"/>
    </row>
    <row r="2108" spans="1:6" ht="13.5" customHeight="1" x14ac:dyDescent="0.25">
      <c r="A2108" s="108" t="s">
        <v>71</v>
      </c>
      <c r="B2108" s="122"/>
      <c r="C2108" s="122"/>
      <c r="D2108" s="122">
        <v>180</v>
      </c>
      <c r="E2108" s="150" t="str">
        <f t="shared" si="51"/>
        <v>-</v>
      </c>
    </row>
    <row r="2109" spans="1:6" ht="13.5" customHeight="1" x14ac:dyDescent="0.25">
      <c r="A2109" s="107" t="s">
        <v>112</v>
      </c>
      <c r="B2109" s="121">
        <v>6582</v>
      </c>
      <c r="C2109" s="121">
        <v>6582</v>
      </c>
      <c r="D2109" s="121">
        <v>8587.49</v>
      </c>
      <c r="E2109" s="147">
        <f t="shared" si="51"/>
        <v>130.46931024004863</v>
      </c>
    </row>
    <row r="2110" spans="1:6" ht="13.5" customHeight="1" x14ac:dyDescent="0.25">
      <c r="A2110" s="108" t="s">
        <v>114</v>
      </c>
      <c r="B2110" s="122"/>
      <c r="C2110" s="122"/>
      <c r="D2110" s="122">
        <v>8587.49</v>
      </c>
      <c r="E2110" s="150" t="str">
        <f t="shared" si="51"/>
        <v>-</v>
      </c>
    </row>
    <row r="2111" spans="1:6" s="115" customFormat="1" ht="13.5" customHeight="1" x14ac:dyDescent="0.25">
      <c r="A2111" s="107" t="s">
        <v>115</v>
      </c>
      <c r="B2111" s="121">
        <v>44768</v>
      </c>
      <c r="C2111" s="121">
        <v>44768</v>
      </c>
      <c r="D2111" s="121">
        <v>25473.67</v>
      </c>
      <c r="E2111" s="147">
        <f t="shared" si="51"/>
        <v>56.901514474624726</v>
      </c>
      <c r="F2111"/>
    </row>
    <row r="2112" spans="1:6" ht="13.5" customHeight="1" x14ac:dyDescent="0.25">
      <c r="A2112" s="108" t="s">
        <v>119</v>
      </c>
      <c r="B2112" s="122"/>
      <c r="C2112" s="122"/>
      <c r="D2112" s="122">
        <v>17866.669999999998</v>
      </c>
      <c r="E2112" s="150" t="str">
        <f t="shared" si="51"/>
        <v>-</v>
      </c>
    </row>
    <row r="2113" spans="1:6" x14ac:dyDescent="0.25">
      <c r="A2113" s="108" t="s">
        <v>129</v>
      </c>
      <c r="B2113" s="122"/>
      <c r="C2113" s="122"/>
      <c r="D2113" s="122">
        <v>7607</v>
      </c>
      <c r="E2113" s="150" t="str">
        <f t="shared" si="51"/>
        <v>-</v>
      </c>
    </row>
    <row r="2114" spans="1:6" s="115" customFormat="1" x14ac:dyDescent="0.25">
      <c r="A2114" s="110" t="s">
        <v>193</v>
      </c>
      <c r="B2114" s="126">
        <v>51865</v>
      </c>
      <c r="C2114" s="126">
        <v>51865</v>
      </c>
      <c r="D2114" s="126">
        <v>7515.65</v>
      </c>
      <c r="E2114" s="148">
        <f t="shared" si="51"/>
        <v>14.490793405957774</v>
      </c>
      <c r="F2114"/>
    </row>
    <row r="2115" spans="1:6" x14ac:dyDescent="0.25">
      <c r="A2115" s="107" t="s">
        <v>50</v>
      </c>
      <c r="B2115" s="121">
        <v>5000</v>
      </c>
      <c r="C2115" s="121">
        <v>5000</v>
      </c>
      <c r="D2115" s="121">
        <v>673.8</v>
      </c>
      <c r="E2115" s="147">
        <f t="shared" si="51"/>
        <v>13.475999999999999</v>
      </c>
    </row>
    <row r="2116" spans="1:6" x14ac:dyDescent="0.25">
      <c r="A2116" s="108" t="s">
        <v>65</v>
      </c>
      <c r="B2116" s="122"/>
      <c r="C2116" s="122"/>
      <c r="D2116" s="122">
        <v>67.75</v>
      </c>
      <c r="E2116" s="150" t="str">
        <f t="shared" si="51"/>
        <v>-</v>
      </c>
    </row>
    <row r="2117" spans="1:6" s="115" customFormat="1" x14ac:dyDescent="0.25">
      <c r="A2117" s="108" t="s">
        <v>71</v>
      </c>
      <c r="B2117" s="122"/>
      <c r="C2117" s="122"/>
      <c r="D2117" s="122">
        <v>606.04999999999995</v>
      </c>
      <c r="E2117" s="150" t="str">
        <f t="shared" si="51"/>
        <v>-</v>
      </c>
      <c r="F2117"/>
    </row>
    <row r="2118" spans="1:6" x14ac:dyDescent="0.25">
      <c r="A2118" s="107" t="s">
        <v>112</v>
      </c>
      <c r="B2118" s="121">
        <v>13668</v>
      </c>
      <c r="C2118" s="121">
        <v>13668</v>
      </c>
      <c r="D2118" s="121">
        <v>0</v>
      </c>
      <c r="E2118" s="147">
        <f t="shared" si="51"/>
        <v>0</v>
      </c>
      <c r="F2118" s="115"/>
    </row>
    <row r="2119" spans="1:6" x14ac:dyDescent="0.25">
      <c r="A2119" s="107" t="s">
        <v>115</v>
      </c>
      <c r="B2119" s="121">
        <v>33197</v>
      </c>
      <c r="C2119" s="121">
        <v>33197</v>
      </c>
      <c r="D2119" s="121">
        <v>6841.85</v>
      </c>
      <c r="E2119" s="147">
        <f t="shared" si="51"/>
        <v>20.609844263035818</v>
      </c>
    </row>
    <row r="2120" spans="1:6" x14ac:dyDescent="0.25">
      <c r="A2120" s="108" t="s">
        <v>129</v>
      </c>
      <c r="B2120" s="122"/>
      <c r="C2120" s="122"/>
      <c r="D2120" s="122">
        <v>6841.85</v>
      </c>
      <c r="E2120" s="150" t="str">
        <f t="shared" si="51"/>
        <v>-</v>
      </c>
    </row>
    <row r="2121" spans="1:6" s="115" customFormat="1" x14ac:dyDescent="0.25">
      <c r="A2121" s="110" t="s">
        <v>196</v>
      </c>
      <c r="B2121" s="126">
        <v>20000</v>
      </c>
      <c r="C2121" s="126">
        <v>20000</v>
      </c>
      <c r="D2121" s="126">
        <v>22500</v>
      </c>
      <c r="E2121" s="148">
        <f t="shared" si="51"/>
        <v>112.5</v>
      </c>
    </row>
    <row r="2122" spans="1:6" s="115" customFormat="1" x14ac:dyDescent="0.25">
      <c r="A2122" s="107" t="s">
        <v>115</v>
      </c>
      <c r="B2122" s="121">
        <v>20000</v>
      </c>
      <c r="C2122" s="121">
        <v>20000</v>
      </c>
      <c r="D2122" s="121">
        <v>22500</v>
      </c>
      <c r="E2122" s="147">
        <f t="shared" si="51"/>
        <v>112.5</v>
      </c>
      <c r="F2122"/>
    </row>
    <row r="2123" spans="1:6" x14ac:dyDescent="0.25">
      <c r="A2123" s="108" t="s">
        <v>119</v>
      </c>
      <c r="B2123" s="122"/>
      <c r="C2123" s="122"/>
      <c r="D2123" s="122">
        <v>22500</v>
      </c>
      <c r="E2123" s="150" t="str">
        <f t="shared" si="51"/>
        <v>-</v>
      </c>
    </row>
    <row r="2124" spans="1:6" x14ac:dyDescent="0.25">
      <c r="A2124" s="110" t="s">
        <v>191</v>
      </c>
      <c r="B2124" s="126">
        <v>600</v>
      </c>
      <c r="C2124" s="126">
        <v>600</v>
      </c>
      <c r="D2124" s="126">
        <v>0</v>
      </c>
      <c r="E2124" s="148">
        <f t="shared" si="51"/>
        <v>0</v>
      </c>
    </row>
    <row r="2125" spans="1:6" s="115" customFormat="1" x14ac:dyDescent="0.25">
      <c r="A2125" s="107" t="s">
        <v>115</v>
      </c>
      <c r="B2125" s="121">
        <v>600</v>
      </c>
      <c r="C2125" s="121">
        <v>600</v>
      </c>
      <c r="D2125" s="121">
        <v>0</v>
      </c>
      <c r="E2125" s="147">
        <f t="shared" si="51"/>
        <v>0</v>
      </c>
      <c r="F2125"/>
    </row>
    <row r="2126" spans="1:6" x14ac:dyDescent="0.25">
      <c r="A2126" s="106" t="s">
        <v>472</v>
      </c>
      <c r="B2126" s="123">
        <v>1874890</v>
      </c>
      <c r="C2126" s="123">
        <v>1874890</v>
      </c>
      <c r="D2126" s="123">
        <v>584180.03</v>
      </c>
      <c r="E2126" s="149">
        <f t="shared" si="51"/>
        <v>31.158096208310887</v>
      </c>
      <c r="F2126" s="115"/>
    </row>
    <row r="2127" spans="1:6" x14ac:dyDescent="0.25">
      <c r="A2127" s="110" t="s">
        <v>197</v>
      </c>
      <c r="B2127" s="126">
        <v>699065</v>
      </c>
      <c r="C2127" s="126">
        <v>699065</v>
      </c>
      <c r="D2127" s="126">
        <v>166507.95000000001</v>
      </c>
      <c r="E2127" s="148">
        <f t="shared" si="51"/>
        <v>23.818664931015</v>
      </c>
    </row>
    <row r="2128" spans="1:6" s="115" customFormat="1" x14ac:dyDescent="0.25">
      <c r="A2128" s="107" t="s">
        <v>50</v>
      </c>
      <c r="B2128" s="121">
        <v>699065</v>
      </c>
      <c r="C2128" s="121">
        <v>699065</v>
      </c>
      <c r="D2128" s="121">
        <v>166507.95000000001</v>
      </c>
      <c r="E2128" s="147">
        <f t="shared" si="51"/>
        <v>23.818664931015</v>
      </c>
    </row>
    <row r="2129" spans="1:6" x14ac:dyDescent="0.25">
      <c r="A2129" s="108" t="s">
        <v>60</v>
      </c>
      <c r="B2129" s="122"/>
      <c r="C2129" s="122"/>
      <c r="D2129" s="122">
        <v>14113.22</v>
      </c>
      <c r="E2129" s="150" t="str">
        <f t="shared" si="51"/>
        <v>-</v>
      </c>
    </row>
    <row r="2130" spans="1:6" x14ac:dyDescent="0.25">
      <c r="A2130" s="108" t="s">
        <v>65</v>
      </c>
      <c r="B2130" s="122"/>
      <c r="C2130" s="122"/>
      <c r="D2130" s="122">
        <v>152394.73000000001</v>
      </c>
      <c r="E2130" s="150" t="str">
        <f t="shared" si="51"/>
        <v>-</v>
      </c>
    </row>
    <row r="2131" spans="1:6" x14ac:dyDescent="0.25">
      <c r="A2131" s="110" t="s">
        <v>193</v>
      </c>
      <c r="B2131" s="126">
        <v>1117225</v>
      </c>
      <c r="C2131" s="126">
        <v>1117225</v>
      </c>
      <c r="D2131" s="126">
        <v>371833.96</v>
      </c>
      <c r="E2131" s="148">
        <f t="shared" si="51"/>
        <v>33.281922620779163</v>
      </c>
    </row>
    <row r="2132" spans="1:6" s="156" customFormat="1" ht="13.5" customHeight="1" x14ac:dyDescent="0.25">
      <c r="A2132" s="107" t="s">
        <v>50</v>
      </c>
      <c r="B2132" s="121">
        <v>1117225</v>
      </c>
      <c r="C2132" s="121">
        <v>1117225</v>
      </c>
      <c r="D2132" s="121">
        <v>371833.96</v>
      </c>
      <c r="E2132" s="147">
        <f t="shared" si="51"/>
        <v>33.281922620779163</v>
      </c>
      <c r="F2132"/>
    </row>
    <row r="2133" spans="1:6" ht="13.5" customHeight="1" x14ac:dyDescent="0.25">
      <c r="A2133" s="108" t="s">
        <v>60</v>
      </c>
      <c r="B2133" s="122"/>
      <c r="C2133" s="122"/>
      <c r="D2133" s="122">
        <v>96852.71</v>
      </c>
      <c r="E2133" s="150" t="str">
        <f t="shared" si="51"/>
        <v>-</v>
      </c>
    </row>
    <row r="2134" spans="1:6" ht="13.5" customHeight="1" x14ac:dyDescent="0.25">
      <c r="A2134" s="108" t="s">
        <v>65</v>
      </c>
      <c r="B2134" s="122"/>
      <c r="C2134" s="122"/>
      <c r="D2134" s="122">
        <v>274981.25</v>
      </c>
      <c r="E2134" s="150" t="str">
        <f t="shared" si="51"/>
        <v>-</v>
      </c>
      <c r="F2134" s="115"/>
    </row>
    <row r="2135" spans="1:6" s="115" customFormat="1" ht="13.5" customHeight="1" x14ac:dyDescent="0.25">
      <c r="A2135" s="110" t="s">
        <v>196</v>
      </c>
      <c r="B2135" s="126">
        <v>10000</v>
      </c>
      <c r="C2135" s="126">
        <v>10000</v>
      </c>
      <c r="D2135" s="126">
        <v>12441</v>
      </c>
      <c r="E2135" s="148">
        <f t="shared" ref="E2135:E2195" si="54">IFERROR(D2135/C2135*100,"-")</f>
        <v>124.41</v>
      </c>
      <c r="F2135"/>
    </row>
    <row r="2136" spans="1:6" x14ac:dyDescent="0.25">
      <c r="A2136" s="107" t="s">
        <v>50</v>
      </c>
      <c r="B2136" s="121">
        <v>10000</v>
      </c>
      <c r="C2136" s="121">
        <v>10000</v>
      </c>
      <c r="D2136" s="121">
        <v>12441</v>
      </c>
      <c r="E2136" s="147">
        <f t="shared" si="54"/>
        <v>124.41</v>
      </c>
    </row>
    <row r="2137" spans="1:6" x14ac:dyDescent="0.25">
      <c r="A2137" s="108" t="s">
        <v>65</v>
      </c>
      <c r="B2137" s="122"/>
      <c r="C2137" s="122"/>
      <c r="D2137" s="122">
        <v>12441</v>
      </c>
      <c r="E2137" s="150" t="str">
        <f t="shared" si="54"/>
        <v>-</v>
      </c>
    </row>
    <row r="2138" spans="1:6" s="115" customFormat="1" x14ac:dyDescent="0.25">
      <c r="A2138" s="110" t="s">
        <v>195</v>
      </c>
      <c r="B2138" s="126">
        <v>28500</v>
      </c>
      <c r="C2138" s="126">
        <v>28500</v>
      </c>
      <c r="D2138" s="126">
        <v>0</v>
      </c>
      <c r="E2138" s="148">
        <f t="shared" si="54"/>
        <v>0</v>
      </c>
      <c r="F2138"/>
    </row>
    <row r="2139" spans="1:6" s="115" customFormat="1" x14ac:dyDescent="0.25">
      <c r="A2139" s="107" t="s">
        <v>50</v>
      </c>
      <c r="B2139" s="121">
        <v>28500</v>
      </c>
      <c r="C2139" s="121">
        <v>28500</v>
      </c>
      <c r="D2139" s="121">
        <v>0</v>
      </c>
      <c r="E2139" s="147">
        <f t="shared" si="54"/>
        <v>0</v>
      </c>
      <c r="F2139"/>
    </row>
    <row r="2140" spans="1:6" x14ac:dyDescent="0.25">
      <c r="A2140" s="110" t="s">
        <v>247</v>
      </c>
      <c r="B2140" s="126">
        <v>0</v>
      </c>
      <c r="C2140" s="126">
        <v>0</v>
      </c>
      <c r="D2140" s="126">
        <v>7921.32</v>
      </c>
      <c r="E2140" s="148" t="str">
        <f t="shared" ref="E2140:E2142" si="55">IFERROR(D2140/C2140*100,"-")</f>
        <v>-</v>
      </c>
    </row>
    <row r="2141" spans="1:6" x14ac:dyDescent="0.25">
      <c r="A2141" s="107" t="s">
        <v>50</v>
      </c>
      <c r="B2141" s="121">
        <v>0</v>
      </c>
      <c r="C2141" s="121">
        <v>0</v>
      </c>
      <c r="D2141" s="121">
        <v>7921.32</v>
      </c>
      <c r="E2141" s="147" t="str">
        <f t="shared" si="55"/>
        <v>-</v>
      </c>
    </row>
    <row r="2142" spans="1:6" x14ac:dyDescent="0.25">
      <c r="A2142" s="108" t="s">
        <v>65</v>
      </c>
      <c r="B2142" s="122"/>
      <c r="C2142" s="122"/>
      <c r="D2142" s="122">
        <v>7921.32</v>
      </c>
      <c r="E2142" s="150" t="str">
        <f t="shared" si="55"/>
        <v>-</v>
      </c>
    </row>
    <row r="2143" spans="1:6" s="156" customFormat="1" x14ac:dyDescent="0.25">
      <c r="A2143" s="110" t="s">
        <v>191</v>
      </c>
      <c r="B2143" s="126">
        <v>20100</v>
      </c>
      <c r="C2143" s="126">
        <v>20100</v>
      </c>
      <c r="D2143" s="126">
        <v>25475.8</v>
      </c>
      <c r="E2143" s="148">
        <f t="shared" si="54"/>
        <v>126.74527363184079</v>
      </c>
      <c r="F2143"/>
    </row>
    <row r="2144" spans="1:6" x14ac:dyDescent="0.25">
      <c r="A2144" s="107" t="s">
        <v>50</v>
      </c>
      <c r="B2144" s="121">
        <v>20100</v>
      </c>
      <c r="C2144" s="121">
        <v>20100</v>
      </c>
      <c r="D2144" s="121">
        <v>25475.8</v>
      </c>
      <c r="E2144" s="147">
        <f t="shared" si="54"/>
        <v>126.74527363184079</v>
      </c>
    </row>
    <row r="2145" spans="1:6" x14ac:dyDescent="0.25">
      <c r="A2145" s="108" t="s">
        <v>65</v>
      </c>
      <c r="B2145" s="122"/>
      <c r="C2145" s="122"/>
      <c r="D2145" s="122">
        <v>25475.8</v>
      </c>
      <c r="E2145" s="150" t="str">
        <f t="shared" si="54"/>
        <v>-</v>
      </c>
      <c r="F2145" s="115"/>
    </row>
    <row r="2146" spans="1:6" x14ac:dyDescent="0.25">
      <c r="A2146" s="106" t="s">
        <v>473</v>
      </c>
      <c r="B2146" s="123">
        <v>1535509</v>
      </c>
      <c r="C2146" s="123">
        <v>1535509</v>
      </c>
      <c r="D2146" s="123">
        <v>673511.75</v>
      </c>
      <c r="E2146" s="149">
        <f t="shared" si="54"/>
        <v>43.862442356247996</v>
      </c>
    </row>
    <row r="2147" spans="1:6" s="115" customFormat="1" x14ac:dyDescent="0.25">
      <c r="A2147" s="110" t="s">
        <v>190</v>
      </c>
      <c r="B2147" s="126">
        <v>120000</v>
      </c>
      <c r="C2147" s="126">
        <v>120000</v>
      </c>
      <c r="D2147" s="126">
        <v>0</v>
      </c>
      <c r="E2147" s="148">
        <f t="shared" si="54"/>
        <v>0</v>
      </c>
      <c r="F2147"/>
    </row>
    <row r="2148" spans="1:6" x14ac:dyDescent="0.25">
      <c r="A2148" s="107" t="s">
        <v>82</v>
      </c>
      <c r="B2148" s="121">
        <v>120000</v>
      </c>
      <c r="C2148" s="121">
        <v>120000</v>
      </c>
      <c r="D2148" s="121">
        <v>0</v>
      </c>
      <c r="E2148" s="147">
        <f t="shared" si="54"/>
        <v>0</v>
      </c>
    </row>
    <row r="2149" spans="1:6" s="115" customFormat="1" x14ac:dyDescent="0.25">
      <c r="A2149" s="110" t="s">
        <v>197</v>
      </c>
      <c r="B2149" s="126">
        <v>194176</v>
      </c>
      <c r="C2149" s="126">
        <v>194176</v>
      </c>
      <c r="D2149" s="126">
        <v>2875.66</v>
      </c>
      <c r="E2149" s="148">
        <f t="shared" si="54"/>
        <v>1.4809554218852998</v>
      </c>
      <c r="F2149"/>
    </row>
    <row r="2150" spans="1:6" x14ac:dyDescent="0.25">
      <c r="A2150" s="107" t="s">
        <v>82</v>
      </c>
      <c r="B2150" s="121">
        <v>15000</v>
      </c>
      <c r="C2150" s="121">
        <v>15000</v>
      </c>
      <c r="D2150" s="121">
        <v>0</v>
      </c>
      <c r="E2150" s="147">
        <f t="shared" si="54"/>
        <v>0</v>
      </c>
    </row>
    <row r="2151" spans="1:6" x14ac:dyDescent="0.25">
      <c r="A2151" s="107" t="s">
        <v>145</v>
      </c>
      <c r="B2151" s="121">
        <v>179176</v>
      </c>
      <c r="C2151" s="121">
        <v>179176</v>
      </c>
      <c r="D2151" s="121">
        <v>2875.66</v>
      </c>
      <c r="E2151" s="147">
        <f t="shared" si="54"/>
        <v>1.6049359289190515</v>
      </c>
    </row>
    <row r="2152" spans="1:6" s="115" customFormat="1" x14ac:dyDescent="0.25">
      <c r="A2152" s="108" t="s">
        <v>147</v>
      </c>
      <c r="B2152" s="122"/>
      <c r="C2152" s="122"/>
      <c r="D2152" s="122">
        <v>2875.66</v>
      </c>
      <c r="E2152" s="150" t="str">
        <f t="shared" si="54"/>
        <v>-</v>
      </c>
      <c r="F2152"/>
    </row>
    <row r="2153" spans="1:6" x14ac:dyDescent="0.25">
      <c r="A2153" s="110" t="s">
        <v>193</v>
      </c>
      <c r="B2153" s="126">
        <v>656442</v>
      </c>
      <c r="C2153" s="126">
        <v>656442</v>
      </c>
      <c r="D2153" s="126">
        <v>247978.47</v>
      </c>
      <c r="E2153" s="148">
        <f t="shared" si="54"/>
        <v>37.776143208387033</v>
      </c>
    </row>
    <row r="2154" spans="1:6" x14ac:dyDescent="0.25">
      <c r="A2154" s="107" t="s">
        <v>82</v>
      </c>
      <c r="B2154" s="121">
        <v>37550</v>
      </c>
      <c r="C2154" s="121">
        <v>37550</v>
      </c>
      <c r="D2154" s="121">
        <v>4263.6499999999996</v>
      </c>
      <c r="E2154" s="147">
        <f t="shared" si="54"/>
        <v>11.354593874833554</v>
      </c>
    </row>
    <row r="2155" spans="1:6" ht="12" customHeight="1" x14ac:dyDescent="0.25">
      <c r="A2155" s="108" t="s">
        <v>388</v>
      </c>
      <c r="B2155" s="122"/>
      <c r="C2155" s="122"/>
      <c r="D2155" s="122">
        <v>4263.6499999999996</v>
      </c>
      <c r="E2155" s="150" t="str">
        <f t="shared" si="54"/>
        <v>-</v>
      </c>
    </row>
    <row r="2156" spans="1:6" s="115" customFormat="1" ht="13.5" customHeight="1" x14ac:dyDescent="0.25">
      <c r="A2156" s="107" t="s">
        <v>145</v>
      </c>
      <c r="B2156" s="121">
        <v>618892</v>
      </c>
      <c r="C2156" s="121">
        <v>618892</v>
      </c>
      <c r="D2156" s="121">
        <v>243714.82</v>
      </c>
      <c r="E2156" s="147">
        <f t="shared" si="54"/>
        <v>39.37921640609347</v>
      </c>
      <c r="F2156"/>
    </row>
    <row r="2157" spans="1:6" ht="13.5" customHeight="1" x14ac:dyDescent="0.25">
      <c r="A2157" s="108" t="s">
        <v>147</v>
      </c>
      <c r="B2157" s="122"/>
      <c r="C2157" s="122"/>
      <c r="D2157" s="122">
        <v>243714.82</v>
      </c>
      <c r="E2157" s="150" t="str">
        <f t="shared" si="54"/>
        <v>-</v>
      </c>
    </row>
    <row r="2158" spans="1:6" x14ac:dyDescent="0.25">
      <c r="A2158" s="110" t="s">
        <v>196</v>
      </c>
      <c r="B2158" s="126">
        <v>564891</v>
      </c>
      <c r="C2158" s="126">
        <v>564891</v>
      </c>
      <c r="D2158" s="126">
        <v>422657.62</v>
      </c>
      <c r="E2158" s="148">
        <f t="shared" si="54"/>
        <v>74.821092918810876</v>
      </c>
    </row>
    <row r="2159" spans="1:6" s="115" customFormat="1" ht="14.25" customHeight="1" x14ac:dyDescent="0.25">
      <c r="A2159" s="107" t="s">
        <v>82</v>
      </c>
      <c r="B2159" s="121">
        <v>46600</v>
      </c>
      <c r="C2159" s="121">
        <v>46600</v>
      </c>
      <c r="D2159" s="121">
        <v>42879.08</v>
      </c>
      <c r="E2159" s="147">
        <f t="shared" si="54"/>
        <v>92.015193133047219</v>
      </c>
      <c r="F2159"/>
    </row>
    <row r="2160" spans="1:6" ht="14.25" customHeight="1" x14ac:dyDescent="0.25">
      <c r="A2160" s="108" t="s">
        <v>438</v>
      </c>
      <c r="B2160" s="122"/>
      <c r="C2160" s="122"/>
      <c r="D2160" s="122">
        <v>6033.32</v>
      </c>
      <c r="E2160" s="150" t="str">
        <f t="shared" si="54"/>
        <v>-</v>
      </c>
    </row>
    <row r="2161" spans="1:6" s="115" customFormat="1" ht="14.25" customHeight="1" x14ac:dyDescent="0.25">
      <c r="A2161" s="108" t="s">
        <v>388</v>
      </c>
      <c r="B2161" s="122"/>
      <c r="C2161" s="122"/>
      <c r="D2161" s="122">
        <v>36845.760000000002</v>
      </c>
      <c r="E2161" s="150" t="str">
        <f t="shared" si="54"/>
        <v>-</v>
      </c>
      <c r="F2161"/>
    </row>
    <row r="2162" spans="1:6" ht="14.25" customHeight="1" x14ac:dyDescent="0.25">
      <c r="A2162" s="107" t="s">
        <v>145</v>
      </c>
      <c r="B2162" s="121">
        <v>518291</v>
      </c>
      <c r="C2162" s="121">
        <v>518291</v>
      </c>
      <c r="D2162" s="121">
        <v>379778.54</v>
      </c>
      <c r="E2162" s="147">
        <f t="shared" si="54"/>
        <v>73.275156234624944</v>
      </c>
    </row>
    <row r="2163" spans="1:6" ht="14.25" customHeight="1" x14ac:dyDescent="0.25">
      <c r="A2163" s="108" t="s">
        <v>294</v>
      </c>
      <c r="B2163" s="122"/>
      <c r="C2163" s="122"/>
      <c r="D2163" s="122">
        <v>237782.24</v>
      </c>
      <c r="E2163" s="150" t="str">
        <f t="shared" si="54"/>
        <v>-</v>
      </c>
    </row>
    <row r="2164" spans="1:6" s="156" customFormat="1" ht="14.25" customHeight="1" x14ac:dyDescent="0.25">
      <c r="A2164" s="108" t="s">
        <v>147</v>
      </c>
      <c r="B2164" s="122"/>
      <c r="C2164" s="122"/>
      <c r="D2164" s="122">
        <v>141996.29999999999</v>
      </c>
      <c r="E2164" s="150" t="str">
        <f t="shared" si="54"/>
        <v>-</v>
      </c>
      <c r="F2164"/>
    </row>
    <row r="2165" spans="1:6" ht="14.25" customHeight="1" x14ac:dyDescent="0.25">
      <c r="A2165" s="108"/>
      <c r="B2165" s="122"/>
      <c r="C2165" s="122"/>
      <c r="D2165" s="122"/>
      <c r="E2165" s="150" t="str">
        <f t="shared" si="54"/>
        <v>-</v>
      </c>
    </row>
    <row r="2166" spans="1:6" x14ac:dyDescent="0.25">
      <c r="A2166" s="104" t="s">
        <v>541</v>
      </c>
      <c r="B2166" s="121">
        <v>4037495</v>
      </c>
      <c r="C2166" s="121">
        <v>4037495</v>
      </c>
      <c r="D2166" s="121">
        <v>2180131.1</v>
      </c>
      <c r="E2166" s="147">
        <f t="shared" si="54"/>
        <v>53.99712197786004</v>
      </c>
    </row>
    <row r="2167" spans="1:6" s="156" customFormat="1" ht="14.25" customHeight="1" x14ac:dyDescent="0.25">
      <c r="A2167" s="110" t="s">
        <v>190</v>
      </c>
      <c r="B2167" s="126">
        <v>582956</v>
      </c>
      <c r="C2167" s="126">
        <v>582956</v>
      </c>
      <c r="D2167" s="126">
        <v>316066.96999999997</v>
      </c>
      <c r="E2167" s="148">
        <f t="shared" si="54"/>
        <v>54.217980430770076</v>
      </c>
      <c r="F2167"/>
    </row>
    <row r="2168" spans="1:6" ht="14.25" customHeight="1" x14ac:dyDescent="0.25">
      <c r="A2168" s="110" t="s">
        <v>197</v>
      </c>
      <c r="B2168" s="126">
        <v>38000</v>
      </c>
      <c r="C2168" s="126">
        <v>38000</v>
      </c>
      <c r="D2168" s="126">
        <v>11542.56</v>
      </c>
      <c r="E2168" s="148">
        <f t="shared" si="54"/>
        <v>30.375157894736844</v>
      </c>
    </row>
    <row r="2169" spans="1:6" ht="14.25" customHeight="1" x14ac:dyDescent="0.25">
      <c r="A2169" s="110" t="s">
        <v>193</v>
      </c>
      <c r="B2169" s="126">
        <v>2795700</v>
      </c>
      <c r="C2169" s="126">
        <v>2795700</v>
      </c>
      <c r="D2169" s="126">
        <v>1428857.5</v>
      </c>
      <c r="E2169" s="148">
        <f t="shared" si="54"/>
        <v>51.109113996494614</v>
      </c>
    </row>
    <row r="2170" spans="1:6" s="115" customFormat="1" ht="14.25" customHeight="1" x14ac:dyDescent="0.25">
      <c r="A2170" s="110" t="s">
        <v>196</v>
      </c>
      <c r="B2170" s="126">
        <v>614679</v>
      </c>
      <c r="C2170" s="126">
        <v>614679</v>
      </c>
      <c r="D2170" s="126">
        <v>414424.59</v>
      </c>
      <c r="E2170" s="148">
        <f t="shared" si="54"/>
        <v>67.421302826353269</v>
      </c>
    </row>
    <row r="2171" spans="1:6" ht="14.25" customHeight="1" x14ac:dyDescent="0.25">
      <c r="A2171" s="110" t="s">
        <v>195</v>
      </c>
      <c r="B2171" s="126">
        <v>6160</v>
      </c>
      <c r="C2171" s="126">
        <v>6160</v>
      </c>
      <c r="D2171" s="126">
        <v>3240</v>
      </c>
      <c r="E2171" s="148">
        <f t="shared" si="54"/>
        <v>52.597402597402599</v>
      </c>
    </row>
    <row r="2172" spans="1:6" ht="14.25" customHeight="1" x14ac:dyDescent="0.25">
      <c r="A2172" s="110" t="s">
        <v>247</v>
      </c>
      <c r="B2172" s="126">
        <v>0</v>
      </c>
      <c r="C2172" s="126">
        <v>0</v>
      </c>
      <c r="D2172" s="126">
        <v>2595.44</v>
      </c>
      <c r="E2172" s="148" t="str">
        <f t="shared" si="54"/>
        <v>-</v>
      </c>
      <c r="F2172" s="115"/>
    </row>
    <row r="2173" spans="1:6" x14ac:dyDescent="0.25">
      <c r="A2173" s="110" t="s">
        <v>191</v>
      </c>
      <c r="B2173" s="126">
        <v>0</v>
      </c>
      <c r="C2173" s="126">
        <v>0</v>
      </c>
      <c r="D2173" s="126">
        <v>1690.43</v>
      </c>
      <c r="E2173" s="148" t="str">
        <f t="shared" si="54"/>
        <v>-</v>
      </c>
    </row>
    <row r="2174" spans="1:6" s="156" customFormat="1" x14ac:dyDescent="0.25">
      <c r="A2174" s="110" t="s">
        <v>205</v>
      </c>
      <c r="B2174" s="126">
        <v>0</v>
      </c>
      <c r="C2174" s="126">
        <v>0</v>
      </c>
      <c r="D2174" s="126">
        <v>1713.61</v>
      </c>
      <c r="E2174" s="148" t="str">
        <f t="shared" si="54"/>
        <v>-</v>
      </c>
      <c r="F2174"/>
    </row>
    <row r="2175" spans="1:6" x14ac:dyDescent="0.25">
      <c r="A2175" s="110"/>
      <c r="B2175" s="126"/>
      <c r="C2175" s="126"/>
      <c r="D2175" s="126"/>
      <c r="E2175" s="148" t="str">
        <f t="shared" si="54"/>
        <v>-</v>
      </c>
    </row>
    <row r="2176" spans="1:6" x14ac:dyDescent="0.25">
      <c r="A2176" s="104" t="s">
        <v>482</v>
      </c>
      <c r="B2176" s="121">
        <v>4037495</v>
      </c>
      <c r="C2176" s="121">
        <v>4037495</v>
      </c>
      <c r="D2176" s="121">
        <v>2180131.1</v>
      </c>
      <c r="E2176" s="147">
        <f t="shared" si="54"/>
        <v>53.99712197786004</v>
      </c>
    </row>
    <row r="2177" spans="1:6" x14ac:dyDescent="0.25">
      <c r="A2177" s="106" t="s">
        <v>483</v>
      </c>
      <c r="B2177" s="123">
        <v>3889663</v>
      </c>
      <c r="C2177" s="123">
        <v>3889663</v>
      </c>
      <c r="D2177" s="123">
        <v>2096733.6</v>
      </c>
      <c r="E2177" s="149">
        <f t="shared" si="54"/>
        <v>53.905276626792606</v>
      </c>
    </row>
    <row r="2178" spans="1:6" x14ac:dyDescent="0.25">
      <c r="A2178" s="110" t="s">
        <v>190</v>
      </c>
      <c r="B2178" s="126">
        <v>468304</v>
      </c>
      <c r="C2178" s="126">
        <v>468304</v>
      </c>
      <c r="D2178" s="126">
        <v>258664.49</v>
      </c>
      <c r="E2178" s="148">
        <f t="shared" si="54"/>
        <v>55.234311472889409</v>
      </c>
      <c r="F2178" s="115"/>
    </row>
    <row r="2179" spans="1:6" x14ac:dyDescent="0.25">
      <c r="A2179" s="107" t="s">
        <v>43</v>
      </c>
      <c r="B2179" s="121">
        <v>468304</v>
      </c>
      <c r="C2179" s="121">
        <v>468304</v>
      </c>
      <c r="D2179" s="121">
        <v>258664.49</v>
      </c>
      <c r="E2179" s="147">
        <f t="shared" si="54"/>
        <v>55.234311472889409</v>
      </c>
    </row>
    <row r="2180" spans="1:6" x14ac:dyDescent="0.25">
      <c r="A2180" s="108" t="s">
        <v>45</v>
      </c>
      <c r="B2180" s="122"/>
      <c r="C2180" s="122"/>
      <c r="D2180" s="122">
        <v>213532.49</v>
      </c>
      <c r="E2180" s="150" t="str">
        <f t="shared" si="54"/>
        <v>-</v>
      </c>
    </row>
    <row r="2181" spans="1:6" s="115" customFormat="1" x14ac:dyDescent="0.25">
      <c r="A2181" s="108" t="s">
        <v>49</v>
      </c>
      <c r="B2181" s="122"/>
      <c r="C2181" s="122"/>
      <c r="D2181" s="122">
        <v>45132</v>
      </c>
      <c r="E2181" s="150" t="str">
        <f t="shared" si="54"/>
        <v>-</v>
      </c>
      <c r="F2181"/>
    </row>
    <row r="2182" spans="1:6" x14ac:dyDescent="0.25">
      <c r="A2182" s="110" t="s">
        <v>197</v>
      </c>
      <c r="B2182" s="126">
        <v>38000</v>
      </c>
      <c r="C2182" s="126">
        <v>38000</v>
      </c>
      <c r="D2182" s="126">
        <v>11542.56</v>
      </c>
      <c r="E2182" s="148">
        <f t="shared" si="54"/>
        <v>30.375157894736844</v>
      </c>
    </row>
    <row r="2183" spans="1:6" x14ac:dyDescent="0.25">
      <c r="A2183" s="107" t="s">
        <v>50</v>
      </c>
      <c r="B2183" s="121">
        <v>18000</v>
      </c>
      <c r="C2183" s="121">
        <v>18000</v>
      </c>
      <c r="D2183" s="121">
        <v>8713.25</v>
      </c>
      <c r="E2183" s="147">
        <f t="shared" si="54"/>
        <v>48.406944444444441</v>
      </c>
    </row>
    <row r="2184" spans="1:6" x14ac:dyDescent="0.25">
      <c r="A2184" s="108" t="s">
        <v>59</v>
      </c>
      <c r="B2184" s="122"/>
      <c r="C2184" s="122"/>
      <c r="D2184" s="122">
        <v>3413.99</v>
      </c>
      <c r="E2184" s="150" t="str">
        <f t="shared" si="54"/>
        <v>-</v>
      </c>
    </row>
    <row r="2185" spans="1:6" x14ac:dyDescent="0.25">
      <c r="A2185" s="108" t="s">
        <v>67</v>
      </c>
      <c r="B2185" s="122"/>
      <c r="C2185" s="122"/>
      <c r="D2185" s="122">
        <v>886.92</v>
      </c>
      <c r="E2185" s="150" t="str">
        <f t="shared" si="54"/>
        <v>-</v>
      </c>
      <c r="F2185" s="115"/>
    </row>
    <row r="2186" spans="1:6" x14ac:dyDescent="0.25">
      <c r="A2186" s="108" t="s">
        <v>76</v>
      </c>
      <c r="B2186" s="122"/>
      <c r="C2186" s="122"/>
      <c r="D2186" s="122">
        <v>4412.34</v>
      </c>
      <c r="E2186" s="150" t="str">
        <f t="shared" si="54"/>
        <v>-</v>
      </c>
    </row>
    <row r="2187" spans="1:6" x14ac:dyDescent="0.25">
      <c r="A2187" s="107" t="s">
        <v>115</v>
      </c>
      <c r="B2187" s="121">
        <v>20000</v>
      </c>
      <c r="C2187" s="121">
        <v>20000</v>
      </c>
      <c r="D2187" s="121">
        <v>2829.31</v>
      </c>
      <c r="E2187" s="147">
        <f t="shared" si="54"/>
        <v>14.14655</v>
      </c>
    </row>
    <row r="2188" spans="1:6" x14ac:dyDescent="0.25">
      <c r="A2188" s="108" t="s">
        <v>119</v>
      </c>
      <c r="B2188" s="122"/>
      <c r="C2188" s="122"/>
      <c r="D2188" s="122">
        <v>2796.56</v>
      </c>
      <c r="E2188" s="150" t="str">
        <f t="shared" si="54"/>
        <v>-</v>
      </c>
    </row>
    <row r="2189" spans="1:6" s="115" customFormat="1" x14ac:dyDescent="0.25">
      <c r="A2189" s="108" t="s">
        <v>120</v>
      </c>
      <c r="B2189" s="122"/>
      <c r="C2189" s="122"/>
      <c r="D2189" s="122">
        <v>32.75</v>
      </c>
      <c r="E2189" s="150" t="str">
        <f t="shared" si="54"/>
        <v>-</v>
      </c>
      <c r="F2189"/>
    </row>
    <row r="2190" spans="1:6" x14ac:dyDescent="0.25">
      <c r="A2190" s="110" t="s">
        <v>193</v>
      </c>
      <c r="B2190" s="126">
        <v>2795700</v>
      </c>
      <c r="C2190" s="126">
        <v>2795700</v>
      </c>
      <c r="D2190" s="126">
        <v>1428857.5</v>
      </c>
      <c r="E2190" s="148">
        <f t="shared" si="54"/>
        <v>51.109113996494614</v>
      </c>
    </row>
    <row r="2191" spans="1:6" x14ac:dyDescent="0.25">
      <c r="A2191" s="107" t="s">
        <v>43</v>
      </c>
      <c r="B2191" s="121">
        <v>1700650</v>
      </c>
      <c r="C2191" s="121">
        <v>1700650</v>
      </c>
      <c r="D2191" s="121">
        <v>932544.38</v>
      </c>
      <c r="E2191" s="147">
        <f t="shared" si="54"/>
        <v>54.834585599623672</v>
      </c>
      <c r="F2191" s="115"/>
    </row>
    <row r="2192" spans="1:6" x14ac:dyDescent="0.25">
      <c r="A2192" s="108" t="s">
        <v>45</v>
      </c>
      <c r="B2192" s="122"/>
      <c r="C2192" s="122"/>
      <c r="D2192" s="122">
        <v>735856.12</v>
      </c>
      <c r="E2192" s="150" t="str">
        <f t="shared" si="54"/>
        <v>-</v>
      </c>
      <c r="F2192" s="115"/>
    </row>
    <row r="2193" spans="1:6" x14ac:dyDescent="0.25">
      <c r="A2193" s="108" t="s">
        <v>330</v>
      </c>
      <c r="B2193" s="122"/>
      <c r="C2193" s="122"/>
      <c r="D2193" s="122">
        <v>662.34</v>
      </c>
      <c r="E2193" s="150" t="str">
        <f t="shared" si="54"/>
        <v>-</v>
      </c>
      <c r="F2193" s="115"/>
    </row>
    <row r="2194" spans="1:6" x14ac:dyDescent="0.25">
      <c r="A2194" s="108" t="s">
        <v>47</v>
      </c>
      <c r="B2194" s="122"/>
      <c r="C2194" s="122"/>
      <c r="D2194" s="122">
        <v>89601.64</v>
      </c>
      <c r="E2194" s="150" t="str">
        <f t="shared" si="54"/>
        <v>-</v>
      </c>
    </row>
    <row r="2195" spans="1:6" s="115" customFormat="1" x14ac:dyDescent="0.25">
      <c r="A2195" s="108" t="s">
        <v>49</v>
      </c>
      <c r="B2195" s="122"/>
      <c r="C2195" s="122"/>
      <c r="D2195" s="122">
        <v>106424.28</v>
      </c>
      <c r="E2195" s="150" t="str">
        <f t="shared" si="54"/>
        <v>-</v>
      </c>
      <c r="F2195"/>
    </row>
    <row r="2196" spans="1:6" s="115" customFormat="1" x14ac:dyDescent="0.25">
      <c r="A2196" s="107" t="s">
        <v>50</v>
      </c>
      <c r="B2196" s="121">
        <v>1085950</v>
      </c>
      <c r="C2196" s="121">
        <v>1085950</v>
      </c>
      <c r="D2196" s="121">
        <v>492497.85</v>
      </c>
      <c r="E2196" s="147">
        <f t="shared" ref="E2196:E2259" si="56">IFERROR(D2196/C2196*100,"-")</f>
        <v>45.351797964915505</v>
      </c>
    </row>
    <row r="2197" spans="1:6" x14ac:dyDescent="0.25">
      <c r="A2197" s="108" t="s">
        <v>52</v>
      </c>
      <c r="B2197" s="122"/>
      <c r="C2197" s="122"/>
      <c r="D2197" s="122">
        <v>132</v>
      </c>
      <c r="E2197" s="150" t="str">
        <f t="shared" ref="E2197" si="57">IFERROR(D2197/C2197*100,"-")</f>
        <v>-</v>
      </c>
      <c r="F2197" s="115"/>
    </row>
    <row r="2198" spans="1:6" x14ac:dyDescent="0.25">
      <c r="A2198" s="108" t="s">
        <v>53</v>
      </c>
      <c r="B2198" s="122"/>
      <c r="C2198" s="122"/>
      <c r="D2198" s="122">
        <v>60536.09</v>
      </c>
      <c r="E2198" s="150" t="str">
        <f t="shared" si="56"/>
        <v>-</v>
      </c>
    </row>
    <row r="2199" spans="1:6" s="115" customFormat="1" x14ac:dyDescent="0.25">
      <c r="A2199" s="108" t="s">
        <v>54</v>
      </c>
      <c r="B2199" s="122"/>
      <c r="C2199" s="122"/>
      <c r="D2199" s="122">
        <v>1368.18</v>
      </c>
      <c r="E2199" s="150" t="str">
        <f t="shared" si="56"/>
        <v>-</v>
      </c>
      <c r="F2199"/>
    </row>
    <row r="2200" spans="1:6" x14ac:dyDescent="0.25">
      <c r="A2200" s="108" t="s">
        <v>57</v>
      </c>
      <c r="B2200" s="122"/>
      <c r="C2200" s="122"/>
      <c r="D2200" s="122">
        <v>24954.78</v>
      </c>
      <c r="E2200" s="150" t="str">
        <f t="shared" si="56"/>
        <v>-</v>
      </c>
    </row>
    <row r="2201" spans="1:6" x14ac:dyDescent="0.25">
      <c r="A2201" s="108" t="s">
        <v>58</v>
      </c>
      <c r="B2201" s="122"/>
      <c r="C2201" s="122"/>
      <c r="D2201" s="122">
        <v>195725.51</v>
      </c>
      <c r="E2201" s="150" t="str">
        <f t="shared" si="56"/>
        <v>-</v>
      </c>
    </row>
    <row r="2202" spans="1:6" s="115" customFormat="1" x14ac:dyDescent="0.25">
      <c r="A2202" s="108" t="s">
        <v>59</v>
      </c>
      <c r="B2202" s="122"/>
      <c r="C2202" s="122"/>
      <c r="D2202" s="122">
        <v>91080.02</v>
      </c>
      <c r="E2202" s="150" t="str">
        <f t="shared" si="56"/>
        <v>-</v>
      </c>
      <c r="F2202"/>
    </row>
    <row r="2203" spans="1:6" x14ac:dyDescent="0.25">
      <c r="A2203" s="108" t="s">
        <v>60</v>
      </c>
      <c r="B2203" s="122"/>
      <c r="C2203" s="122"/>
      <c r="D2203" s="122">
        <v>2709.61</v>
      </c>
      <c r="E2203" s="150" t="str">
        <f t="shared" si="56"/>
        <v>-</v>
      </c>
    </row>
    <row r="2204" spans="1:6" x14ac:dyDescent="0.25">
      <c r="A2204" s="108" t="s">
        <v>533</v>
      </c>
      <c r="B2204" s="122"/>
      <c r="C2204" s="122"/>
      <c r="D2204" s="122">
        <v>622.66999999999996</v>
      </c>
      <c r="E2204" s="150" t="str">
        <f t="shared" si="56"/>
        <v>-</v>
      </c>
      <c r="F2204" s="115"/>
    </row>
    <row r="2205" spans="1:6" x14ac:dyDescent="0.25">
      <c r="A2205" s="108" t="s">
        <v>62</v>
      </c>
      <c r="B2205" s="122"/>
      <c r="C2205" s="122"/>
      <c r="D2205" s="122">
        <v>12221.74</v>
      </c>
      <c r="E2205" s="150" t="str">
        <f t="shared" si="56"/>
        <v>-</v>
      </c>
    </row>
    <row r="2206" spans="1:6" s="156" customFormat="1" x14ac:dyDescent="0.25">
      <c r="A2206" s="108" t="s">
        <v>64</v>
      </c>
      <c r="B2206" s="122"/>
      <c r="C2206" s="122"/>
      <c r="D2206" s="122">
        <v>4269.78</v>
      </c>
      <c r="E2206" s="150" t="str">
        <f t="shared" si="56"/>
        <v>-</v>
      </c>
      <c r="F2206"/>
    </row>
    <row r="2207" spans="1:6" x14ac:dyDescent="0.25">
      <c r="A2207" s="108" t="s">
        <v>65</v>
      </c>
      <c r="B2207" s="122"/>
      <c r="C2207" s="122"/>
      <c r="D2207" s="122">
        <v>12526.5</v>
      </c>
      <c r="E2207" s="150" t="str">
        <f t="shared" si="56"/>
        <v>-</v>
      </c>
      <c r="F2207" s="115"/>
    </row>
    <row r="2208" spans="1:6" s="115" customFormat="1" x14ac:dyDescent="0.25">
      <c r="A2208" s="108" t="s">
        <v>66</v>
      </c>
      <c r="B2208" s="122"/>
      <c r="C2208" s="122"/>
      <c r="D2208" s="122">
        <v>3921.14</v>
      </c>
      <c r="E2208" s="150" t="str">
        <f t="shared" si="56"/>
        <v>-</v>
      </c>
      <c r="F2208"/>
    </row>
    <row r="2209" spans="1:6" x14ac:dyDescent="0.25">
      <c r="A2209" s="108" t="s">
        <v>67</v>
      </c>
      <c r="B2209" s="122"/>
      <c r="C2209" s="122"/>
      <c r="D2209" s="122">
        <v>63531.86</v>
      </c>
      <c r="E2209" s="150" t="str">
        <f t="shared" si="56"/>
        <v>-</v>
      </c>
    </row>
    <row r="2210" spans="1:6" x14ac:dyDescent="0.25">
      <c r="A2210" s="108" t="s">
        <v>68</v>
      </c>
      <c r="B2210" s="122"/>
      <c r="C2210" s="122"/>
      <c r="D2210" s="122">
        <v>4875</v>
      </c>
      <c r="E2210" s="150" t="str">
        <f t="shared" si="56"/>
        <v>-</v>
      </c>
    </row>
    <row r="2211" spans="1:6" s="115" customFormat="1" x14ac:dyDescent="0.25">
      <c r="A2211" s="108" t="s">
        <v>69</v>
      </c>
      <c r="B2211" s="122"/>
      <c r="C2211" s="122"/>
      <c r="D2211" s="122">
        <v>1884.89</v>
      </c>
      <c r="E2211" s="150" t="str">
        <f t="shared" si="56"/>
        <v>-</v>
      </c>
      <c r="F2211"/>
    </row>
    <row r="2212" spans="1:6" s="115" customFormat="1" x14ac:dyDescent="0.25">
      <c r="A2212" s="108" t="s">
        <v>70</v>
      </c>
      <c r="B2212" s="122"/>
      <c r="C2212" s="122"/>
      <c r="D2212" s="122">
        <v>1397.39</v>
      </c>
      <c r="E2212" s="150" t="str">
        <f t="shared" si="56"/>
        <v>-</v>
      </c>
      <c r="F2212"/>
    </row>
    <row r="2213" spans="1:6" x14ac:dyDescent="0.25">
      <c r="A2213" s="108" t="s">
        <v>71</v>
      </c>
      <c r="B2213" s="122"/>
      <c r="C2213" s="122"/>
      <c r="D2213" s="122">
        <v>3643.34</v>
      </c>
      <c r="E2213" s="150" t="str">
        <f t="shared" si="56"/>
        <v>-</v>
      </c>
    </row>
    <row r="2214" spans="1:6" x14ac:dyDescent="0.25">
      <c r="A2214" s="108" t="s">
        <v>72</v>
      </c>
      <c r="B2214" s="122"/>
      <c r="C2214" s="122"/>
      <c r="D2214" s="122">
        <v>667.15</v>
      </c>
      <c r="E2214" s="150" t="str">
        <f t="shared" si="56"/>
        <v>-</v>
      </c>
    </row>
    <row r="2215" spans="1:6" x14ac:dyDescent="0.25">
      <c r="A2215" s="108" t="s">
        <v>77</v>
      </c>
      <c r="B2215" s="122"/>
      <c r="C2215" s="122"/>
      <c r="D2215" s="122">
        <v>3363.18</v>
      </c>
      <c r="E2215" s="150" t="str">
        <f t="shared" si="56"/>
        <v>-</v>
      </c>
    </row>
    <row r="2216" spans="1:6" s="115" customFormat="1" x14ac:dyDescent="0.25">
      <c r="A2216" s="108" t="s">
        <v>78</v>
      </c>
      <c r="B2216" s="122"/>
      <c r="C2216" s="122"/>
      <c r="D2216" s="122">
        <v>1130</v>
      </c>
      <c r="E2216" s="150" t="str">
        <f t="shared" si="56"/>
        <v>-</v>
      </c>
      <c r="F2216"/>
    </row>
    <row r="2217" spans="1:6" x14ac:dyDescent="0.25">
      <c r="A2217" s="108" t="s">
        <v>81</v>
      </c>
      <c r="B2217" s="122"/>
      <c r="C2217" s="122"/>
      <c r="D2217" s="122">
        <v>1937.02</v>
      </c>
      <c r="E2217" s="150" t="str">
        <f t="shared" si="56"/>
        <v>-</v>
      </c>
    </row>
    <row r="2218" spans="1:6" x14ac:dyDescent="0.25">
      <c r="A2218" s="107" t="s">
        <v>82</v>
      </c>
      <c r="B2218" s="121">
        <v>4100</v>
      </c>
      <c r="C2218" s="121">
        <v>4100</v>
      </c>
      <c r="D2218" s="121">
        <v>3092.57</v>
      </c>
      <c r="E2218" s="147">
        <f t="shared" si="56"/>
        <v>75.428536585365862</v>
      </c>
    </row>
    <row r="2219" spans="1:6" x14ac:dyDescent="0.25">
      <c r="A2219" s="108" t="s">
        <v>85</v>
      </c>
      <c r="B2219" s="122"/>
      <c r="C2219" s="122"/>
      <c r="D2219" s="122">
        <v>2573.94</v>
      </c>
      <c r="E2219" s="150" t="str">
        <f t="shared" si="56"/>
        <v>-</v>
      </c>
    </row>
    <row r="2220" spans="1:6" s="115" customFormat="1" x14ac:dyDescent="0.25">
      <c r="A2220" s="108" t="s">
        <v>87</v>
      </c>
      <c r="B2220" s="122"/>
      <c r="C2220" s="122"/>
      <c r="D2220" s="122">
        <v>518.63</v>
      </c>
      <c r="E2220" s="150" t="str">
        <f t="shared" si="56"/>
        <v>-</v>
      </c>
      <c r="F2220"/>
    </row>
    <row r="2221" spans="1:6" s="115" customFormat="1" x14ac:dyDescent="0.25">
      <c r="A2221" s="107" t="s">
        <v>100</v>
      </c>
      <c r="B2221" s="121">
        <v>5000</v>
      </c>
      <c r="C2221" s="121">
        <v>5000</v>
      </c>
      <c r="D2221" s="121">
        <v>722.7</v>
      </c>
      <c r="E2221" s="147">
        <f t="shared" si="56"/>
        <v>14.454000000000001</v>
      </c>
      <c r="F2221"/>
    </row>
    <row r="2222" spans="1:6" s="115" customFormat="1" x14ac:dyDescent="0.25">
      <c r="A2222" s="108" t="s">
        <v>102</v>
      </c>
      <c r="B2222" s="122"/>
      <c r="C2222" s="122"/>
      <c r="D2222" s="122">
        <v>722.7</v>
      </c>
      <c r="E2222" s="150" t="str">
        <f t="shared" si="56"/>
        <v>-</v>
      </c>
      <c r="F2222"/>
    </row>
    <row r="2223" spans="1:6" s="156" customFormat="1" x14ac:dyDescent="0.25">
      <c r="A2223" s="110" t="s">
        <v>196</v>
      </c>
      <c r="B2223" s="126">
        <v>581499</v>
      </c>
      <c r="C2223" s="126">
        <v>581499</v>
      </c>
      <c r="D2223" s="126">
        <v>390120</v>
      </c>
      <c r="E2223" s="148">
        <f t="shared" si="56"/>
        <v>67.088679430231181</v>
      </c>
      <c r="F2223"/>
    </row>
    <row r="2224" spans="1:6" s="156" customFormat="1" x14ac:dyDescent="0.25">
      <c r="A2224" s="107" t="s">
        <v>43</v>
      </c>
      <c r="B2224" s="121">
        <v>581499</v>
      </c>
      <c r="C2224" s="121">
        <v>581499</v>
      </c>
      <c r="D2224" s="121">
        <v>390120</v>
      </c>
      <c r="E2224" s="147">
        <f t="shared" si="56"/>
        <v>67.088679430231181</v>
      </c>
      <c r="F2224"/>
    </row>
    <row r="2225" spans="1:6" s="115" customFormat="1" x14ac:dyDescent="0.25">
      <c r="A2225" s="108" t="s">
        <v>45</v>
      </c>
      <c r="B2225" s="122"/>
      <c r="C2225" s="122"/>
      <c r="D2225" s="122">
        <v>341034</v>
      </c>
      <c r="E2225" s="150" t="str">
        <f t="shared" si="56"/>
        <v>-</v>
      </c>
      <c r="F2225"/>
    </row>
    <row r="2226" spans="1:6" s="115" customFormat="1" x14ac:dyDescent="0.25">
      <c r="A2226" s="108" t="s">
        <v>49</v>
      </c>
      <c r="B2226" s="122"/>
      <c r="C2226" s="122"/>
      <c r="D2226" s="122">
        <v>49086</v>
      </c>
      <c r="E2226" s="150" t="str">
        <f t="shared" si="56"/>
        <v>-</v>
      </c>
      <c r="F2226"/>
    </row>
    <row r="2227" spans="1:6" s="115" customFormat="1" x14ac:dyDescent="0.25">
      <c r="A2227" s="110" t="s">
        <v>195</v>
      </c>
      <c r="B2227" s="126">
        <v>6160</v>
      </c>
      <c r="C2227" s="126">
        <v>6160</v>
      </c>
      <c r="D2227" s="126">
        <v>3240</v>
      </c>
      <c r="E2227" s="148">
        <f t="shared" si="56"/>
        <v>52.597402597402599</v>
      </c>
      <c r="F2227"/>
    </row>
    <row r="2228" spans="1:6" s="115" customFormat="1" x14ac:dyDescent="0.25">
      <c r="A2228" s="107" t="s">
        <v>50</v>
      </c>
      <c r="B2228" s="121">
        <v>6160</v>
      </c>
      <c r="C2228" s="121">
        <v>6160</v>
      </c>
      <c r="D2228" s="121">
        <v>3240</v>
      </c>
      <c r="E2228" s="147">
        <f t="shared" si="56"/>
        <v>52.597402597402599</v>
      </c>
      <c r="F2228"/>
    </row>
    <row r="2229" spans="1:6" s="156" customFormat="1" x14ac:dyDescent="0.25">
      <c r="A2229" s="108" t="s">
        <v>59</v>
      </c>
      <c r="B2229" s="122"/>
      <c r="C2229" s="122"/>
      <c r="D2229" s="122">
        <v>3240</v>
      </c>
      <c r="E2229" s="150" t="str">
        <f t="shared" si="56"/>
        <v>-</v>
      </c>
      <c r="F2229"/>
    </row>
    <row r="2230" spans="1:6" s="156" customFormat="1" x14ac:dyDescent="0.25">
      <c r="A2230" s="110" t="s">
        <v>247</v>
      </c>
      <c r="B2230" s="126">
        <v>0</v>
      </c>
      <c r="C2230" s="126">
        <v>0</v>
      </c>
      <c r="D2230" s="126">
        <v>2595.44</v>
      </c>
      <c r="E2230" s="148" t="str">
        <f t="shared" si="56"/>
        <v>-</v>
      </c>
      <c r="F2230"/>
    </row>
    <row r="2231" spans="1:6" s="115" customFormat="1" x14ac:dyDescent="0.25">
      <c r="A2231" s="107" t="s">
        <v>50</v>
      </c>
      <c r="B2231" s="121">
        <v>0</v>
      </c>
      <c r="C2231" s="121">
        <v>0</v>
      </c>
      <c r="D2231" s="121">
        <v>2595.44</v>
      </c>
      <c r="E2231" s="153" t="str">
        <f t="shared" si="56"/>
        <v>-</v>
      </c>
    </row>
    <row r="2232" spans="1:6" x14ac:dyDescent="0.25">
      <c r="A2232" s="108" t="s">
        <v>57</v>
      </c>
      <c r="B2232" s="122"/>
      <c r="C2232" s="122"/>
      <c r="D2232" s="122">
        <v>2595.44</v>
      </c>
      <c r="E2232" s="150" t="str">
        <f t="shared" si="56"/>
        <v>-</v>
      </c>
      <c r="F2232" s="115"/>
    </row>
    <row r="2233" spans="1:6" x14ac:dyDescent="0.25">
      <c r="A2233" s="110" t="s">
        <v>205</v>
      </c>
      <c r="B2233" s="126">
        <v>0</v>
      </c>
      <c r="C2233" s="126">
        <v>0</v>
      </c>
      <c r="D2233" s="126">
        <v>1713.61</v>
      </c>
      <c r="E2233" s="148" t="str">
        <f t="shared" si="56"/>
        <v>-</v>
      </c>
      <c r="F2233" s="115"/>
    </row>
    <row r="2234" spans="1:6" x14ac:dyDescent="0.25">
      <c r="A2234" s="107" t="s">
        <v>50</v>
      </c>
      <c r="B2234" s="121">
        <v>0</v>
      </c>
      <c r="C2234" s="121">
        <v>0</v>
      </c>
      <c r="D2234" s="121">
        <v>1713.61</v>
      </c>
      <c r="E2234" s="147" t="str">
        <f t="shared" si="56"/>
        <v>-</v>
      </c>
      <c r="F2234" s="115"/>
    </row>
    <row r="2235" spans="1:6" x14ac:dyDescent="0.25">
      <c r="A2235" s="108" t="s">
        <v>65</v>
      </c>
      <c r="B2235" s="122"/>
      <c r="C2235" s="122"/>
      <c r="D2235" s="122">
        <v>1713.61</v>
      </c>
      <c r="E2235" s="150" t="str">
        <f t="shared" si="56"/>
        <v>-</v>
      </c>
    </row>
    <row r="2236" spans="1:6" x14ac:dyDescent="0.25">
      <c r="A2236" s="106" t="s">
        <v>484</v>
      </c>
      <c r="B2236" s="123">
        <v>114652</v>
      </c>
      <c r="C2236" s="123">
        <v>114652</v>
      </c>
      <c r="D2236" s="123">
        <v>57402.48</v>
      </c>
      <c r="E2236" s="149">
        <f t="shared" si="56"/>
        <v>50.066706206607826</v>
      </c>
      <c r="F2236" s="115"/>
    </row>
    <row r="2237" spans="1:6" x14ac:dyDescent="0.25">
      <c r="A2237" s="110" t="s">
        <v>190</v>
      </c>
      <c r="B2237" s="126">
        <v>114652</v>
      </c>
      <c r="C2237" s="126">
        <v>114652</v>
      </c>
      <c r="D2237" s="126">
        <v>57402.48</v>
      </c>
      <c r="E2237" s="148">
        <f t="shared" si="56"/>
        <v>50.066706206607826</v>
      </c>
      <c r="F2237" s="115"/>
    </row>
    <row r="2238" spans="1:6" x14ac:dyDescent="0.25">
      <c r="A2238" s="107" t="s">
        <v>82</v>
      </c>
      <c r="B2238" s="121">
        <v>6785</v>
      </c>
      <c r="C2238" s="121">
        <v>6785</v>
      </c>
      <c r="D2238" s="121">
        <v>3469.54</v>
      </c>
      <c r="E2238" s="147">
        <f t="shared" si="56"/>
        <v>51.135445836403839</v>
      </c>
    </row>
    <row r="2239" spans="1:6" x14ac:dyDescent="0.25">
      <c r="A2239" s="108" t="s">
        <v>438</v>
      </c>
      <c r="B2239" s="122"/>
      <c r="C2239" s="122"/>
      <c r="D2239" s="122">
        <v>2077.0700000000002</v>
      </c>
      <c r="E2239" s="150" t="str">
        <f t="shared" si="56"/>
        <v>-</v>
      </c>
      <c r="F2239" s="115"/>
    </row>
    <row r="2240" spans="1:6" x14ac:dyDescent="0.25">
      <c r="A2240" s="108" t="s">
        <v>388</v>
      </c>
      <c r="B2240" s="122"/>
      <c r="C2240" s="122"/>
      <c r="D2240" s="122">
        <v>1392.47</v>
      </c>
      <c r="E2240" s="150" t="str">
        <f t="shared" si="56"/>
        <v>-</v>
      </c>
    </row>
    <row r="2241" spans="1:6" x14ac:dyDescent="0.25">
      <c r="A2241" s="107" t="s">
        <v>145</v>
      </c>
      <c r="B2241" s="121">
        <v>107867</v>
      </c>
      <c r="C2241" s="121">
        <v>107867</v>
      </c>
      <c r="D2241" s="121">
        <v>53932.94</v>
      </c>
      <c r="E2241" s="147">
        <f t="shared" si="56"/>
        <v>49.999480842148202</v>
      </c>
    </row>
    <row r="2242" spans="1:6" x14ac:dyDescent="0.25">
      <c r="A2242" s="108" t="s">
        <v>294</v>
      </c>
      <c r="B2242" s="122"/>
      <c r="C2242" s="122"/>
      <c r="D2242" s="122">
        <v>41371.22</v>
      </c>
      <c r="E2242" s="150" t="str">
        <f t="shared" si="56"/>
        <v>-</v>
      </c>
    </row>
    <row r="2243" spans="1:6" x14ac:dyDescent="0.25">
      <c r="A2243" s="108" t="s">
        <v>147</v>
      </c>
      <c r="B2243" s="122"/>
      <c r="C2243" s="122"/>
      <c r="D2243" s="122">
        <v>12561.72</v>
      </c>
      <c r="E2243" s="150" t="str">
        <f t="shared" si="56"/>
        <v>-</v>
      </c>
    </row>
    <row r="2244" spans="1:6" s="156" customFormat="1" x14ac:dyDescent="0.25">
      <c r="A2244" s="106" t="s">
        <v>485</v>
      </c>
      <c r="B2244" s="123">
        <v>33180</v>
      </c>
      <c r="C2244" s="123">
        <v>33180</v>
      </c>
      <c r="D2244" s="123">
        <v>25995.02</v>
      </c>
      <c r="E2244" s="149">
        <f t="shared" si="56"/>
        <v>78.345449065702226</v>
      </c>
      <c r="F2244"/>
    </row>
    <row r="2245" spans="1:6" x14ac:dyDescent="0.25">
      <c r="A2245" s="110" t="s">
        <v>196</v>
      </c>
      <c r="B2245" s="126">
        <v>33180</v>
      </c>
      <c r="C2245" s="126">
        <v>33180</v>
      </c>
      <c r="D2245" s="126">
        <v>24304.59</v>
      </c>
      <c r="E2245" s="148">
        <f t="shared" si="56"/>
        <v>73.250723327305607</v>
      </c>
    </row>
    <row r="2246" spans="1:6" x14ac:dyDescent="0.25">
      <c r="A2246" s="107" t="s">
        <v>50</v>
      </c>
      <c r="B2246" s="121">
        <v>15926</v>
      </c>
      <c r="C2246" s="121">
        <v>15926</v>
      </c>
      <c r="D2246" s="121">
        <v>9649.85</v>
      </c>
      <c r="E2246" s="147">
        <f t="shared" si="56"/>
        <v>60.591799573025241</v>
      </c>
    </row>
    <row r="2247" spans="1:6" x14ac:dyDescent="0.25">
      <c r="A2247" s="108" t="s">
        <v>65</v>
      </c>
      <c r="B2247" s="122"/>
      <c r="C2247" s="122"/>
      <c r="D2247" s="122">
        <v>9649.85</v>
      </c>
      <c r="E2247" s="150" t="str">
        <f t="shared" si="56"/>
        <v>-</v>
      </c>
    </row>
    <row r="2248" spans="1:6" x14ac:dyDescent="0.25">
      <c r="A2248" s="107" t="s">
        <v>115</v>
      </c>
      <c r="B2248" s="121">
        <v>17254</v>
      </c>
      <c r="C2248" s="121">
        <v>17254</v>
      </c>
      <c r="D2248" s="121">
        <v>14654.74</v>
      </c>
      <c r="E2248" s="147">
        <f t="shared" si="56"/>
        <v>84.935319346238543</v>
      </c>
    </row>
    <row r="2249" spans="1:6" x14ac:dyDescent="0.25">
      <c r="A2249" s="108" t="s">
        <v>121</v>
      </c>
      <c r="B2249" s="122"/>
      <c r="C2249" s="122"/>
      <c r="D2249" s="122">
        <v>769</v>
      </c>
      <c r="E2249" s="150" t="str">
        <f t="shared" si="56"/>
        <v>-</v>
      </c>
      <c r="F2249" s="115"/>
    </row>
    <row r="2250" spans="1:6" ht="14.25" customHeight="1" x14ac:dyDescent="0.25">
      <c r="A2250" s="108" t="s">
        <v>123</v>
      </c>
      <c r="B2250" s="122"/>
      <c r="C2250" s="122"/>
      <c r="D2250" s="122">
        <v>13885.74</v>
      </c>
      <c r="E2250" s="150" t="str">
        <f t="shared" si="56"/>
        <v>-</v>
      </c>
    </row>
    <row r="2251" spans="1:6" ht="14.25" customHeight="1" x14ac:dyDescent="0.25">
      <c r="A2251" s="110" t="s">
        <v>191</v>
      </c>
      <c r="B2251" s="126">
        <v>0</v>
      </c>
      <c r="C2251" s="126">
        <v>0</v>
      </c>
      <c r="D2251" s="126">
        <v>1690.43</v>
      </c>
      <c r="E2251" s="148" t="str">
        <f t="shared" si="56"/>
        <v>-</v>
      </c>
      <c r="F2251" s="115"/>
    </row>
    <row r="2252" spans="1:6" ht="14.25" customHeight="1" x14ac:dyDescent="0.25">
      <c r="A2252" s="107" t="s">
        <v>115</v>
      </c>
      <c r="B2252" s="121">
        <v>0</v>
      </c>
      <c r="C2252" s="121">
        <v>0</v>
      </c>
      <c r="D2252" s="121">
        <v>1690.43</v>
      </c>
      <c r="E2252" s="147" t="str">
        <f t="shared" si="56"/>
        <v>-</v>
      </c>
    </row>
    <row r="2253" spans="1:6" s="156" customFormat="1" ht="14.25" customHeight="1" x14ac:dyDescent="0.25">
      <c r="A2253" s="108" t="s">
        <v>120</v>
      </c>
      <c r="B2253" s="122"/>
      <c r="C2253" s="122"/>
      <c r="D2253" s="122">
        <v>1690.43</v>
      </c>
      <c r="E2253" s="150" t="str">
        <f t="shared" si="56"/>
        <v>-</v>
      </c>
      <c r="F2253"/>
    </row>
    <row r="2254" spans="1:6" ht="14.25" customHeight="1" x14ac:dyDescent="0.25">
      <c r="A2254" s="108"/>
      <c r="B2254" s="122"/>
      <c r="C2254" s="122"/>
      <c r="D2254" s="122"/>
      <c r="E2254" s="150" t="str">
        <f t="shared" si="56"/>
        <v>-</v>
      </c>
      <c r="F2254" s="115"/>
    </row>
    <row r="2255" spans="1:6" ht="14.25" customHeight="1" x14ac:dyDescent="0.25">
      <c r="A2255" s="109" t="s">
        <v>295</v>
      </c>
      <c r="B2255" s="124">
        <v>766590</v>
      </c>
      <c r="C2255" s="124">
        <v>766590</v>
      </c>
      <c r="D2255" s="124">
        <v>265734.74</v>
      </c>
      <c r="E2255" s="146">
        <f t="shared" si="56"/>
        <v>34.664519495427804</v>
      </c>
    </row>
    <row r="2256" spans="1:6" s="156" customFormat="1" ht="14.25" customHeight="1" x14ac:dyDescent="0.25">
      <c r="A2256" s="104" t="s">
        <v>296</v>
      </c>
      <c r="B2256" s="121">
        <v>197600</v>
      </c>
      <c r="C2256" s="121">
        <v>197600</v>
      </c>
      <c r="D2256" s="121">
        <v>26262.16</v>
      </c>
      <c r="E2256" s="147">
        <f t="shared" si="56"/>
        <v>13.290566801619432</v>
      </c>
      <c r="F2256"/>
    </row>
    <row r="2257" spans="1:6" ht="14.25" customHeight="1" x14ac:dyDescent="0.25">
      <c r="A2257" s="110" t="s">
        <v>190</v>
      </c>
      <c r="B2257" s="126">
        <v>197600</v>
      </c>
      <c r="C2257" s="126">
        <v>197600</v>
      </c>
      <c r="D2257" s="126">
        <v>26262.16</v>
      </c>
      <c r="E2257" s="148">
        <f t="shared" si="56"/>
        <v>13.290566801619432</v>
      </c>
    </row>
    <row r="2258" spans="1:6" s="115" customFormat="1" ht="14.25" customHeight="1" x14ac:dyDescent="0.25">
      <c r="A2258" s="110"/>
      <c r="B2258" s="126"/>
      <c r="C2258" s="126"/>
      <c r="D2258" s="126"/>
      <c r="E2258" s="148" t="str">
        <f t="shared" si="56"/>
        <v>-</v>
      </c>
    </row>
    <row r="2259" spans="1:6" ht="14.25" customHeight="1" x14ac:dyDescent="0.25">
      <c r="A2259" s="104" t="s">
        <v>359</v>
      </c>
      <c r="B2259" s="121">
        <v>197600</v>
      </c>
      <c r="C2259" s="121">
        <v>197600</v>
      </c>
      <c r="D2259" s="121">
        <v>26262.16</v>
      </c>
      <c r="E2259" s="147">
        <f t="shared" si="56"/>
        <v>13.290566801619432</v>
      </c>
    </row>
    <row r="2260" spans="1:6" ht="14.25" customHeight="1" x14ac:dyDescent="0.25">
      <c r="A2260" s="106" t="s">
        <v>360</v>
      </c>
      <c r="B2260" s="123">
        <v>47600</v>
      </c>
      <c r="C2260" s="123">
        <v>47600</v>
      </c>
      <c r="D2260" s="123">
        <v>5987.46</v>
      </c>
      <c r="E2260" s="149">
        <f t="shared" ref="E2260:E2313" si="58">IFERROR(D2260/C2260*100,"-")</f>
        <v>12.578697478991597</v>
      </c>
    </row>
    <row r="2261" spans="1:6" ht="14.25" customHeight="1" x14ac:dyDescent="0.25">
      <c r="A2261" s="110" t="s">
        <v>190</v>
      </c>
      <c r="B2261" s="126">
        <v>47600</v>
      </c>
      <c r="C2261" s="126">
        <v>47600</v>
      </c>
      <c r="D2261" s="126">
        <v>5987.46</v>
      </c>
      <c r="E2261" s="148">
        <f t="shared" si="58"/>
        <v>12.578697478991597</v>
      </c>
    </row>
    <row r="2262" spans="1:6" s="115" customFormat="1" ht="14.25" customHeight="1" x14ac:dyDescent="0.25">
      <c r="A2262" s="107" t="s">
        <v>43</v>
      </c>
      <c r="B2262" s="121">
        <v>32860</v>
      </c>
      <c r="C2262" s="121">
        <v>32860</v>
      </c>
      <c r="D2262" s="121">
        <v>3291.86</v>
      </c>
      <c r="E2262" s="147">
        <f t="shared" si="58"/>
        <v>10.01783323189288</v>
      </c>
      <c r="F2262"/>
    </row>
    <row r="2263" spans="1:6" ht="14.25" customHeight="1" x14ac:dyDescent="0.25">
      <c r="A2263" s="108" t="s">
        <v>47</v>
      </c>
      <c r="B2263" s="122"/>
      <c r="C2263" s="122"/>
      <c r="D2263" s="122">
        <v>3291.86</v>
      </c>
      <c r="E2263" s="150" t="str">
        <f t="shared" si="58"/>
        <v>-</v>
      </c>
    </row>
    <row r="2264" spans="1:6" ht="14.25" customHeight="1" x14ac:dyDescent="0.25">
      <c r="A2264" s="107" t="s">
        <v>50</v>
      </c>
      <c r="B2264" s="121">
        <v>14740</v>
      </c>
      <c r="C2264" s="121">
        <v>14740</v>
      </c>
      <c r="D2264" s="121">
        <v>2695.6</v>
      </c>
      <c r="E2264" s="147">
        <f t="shared" si="58"/>
        <v>18.287652645861602</v>
      </c>
    </row>
    <row r="2265" spans="1:6" s="156" customFormat="1" ht="14.25" customHeight="1" x14ac:dyDescent="0.25">
      <c r="A2265" s="108" t="s">
        <v>52</v>
      </c>
      <c r="B2265" s="122"/>
      <c r="C2265" s="122"/>
      <c r="D2265" s="122">
        <v>481.75</v>
      </c>
      <c r="E2265" s="150" t="str">
        <f t="shared" si="58"/>
        <v>-</v>
      </c>
      <c r="F2265"/>
    </row>
    <row r="2266" spans="1:6" ht="14.25" customHeight="1" x14ac:dyDescent="0.25">
      <c r="A2266" s="108" t="s">
        <v>54</v>
      </c>
      <c r="B2266" s="122"/>
      <c r="C2266" s="122"/>
      <c r="D2266" s="122">
        <v>373</v>
      </c>
      <c r="E2266" s="150" t="str">
        <f t="shared" si="58"/>
        <v>-</v>
      </c>
    </row>
    <row r="2267" spans="1:6" s="115" customFormat="1" ht="14.25" customHeight="1" x14ac:dyDescent="0.25">
      <c r="A2267" s="108" t="s">
        <v>57</v>
      </c>
      <c r="B2267" s="122"/>
      <c r="C2267" s="122"/>
      <c r="D2267" s="122">
        <v>1757.62</v>
      </c>
      <c r="E2267" s="150" t="str">
        <f t="shared" si="58"/>
        <v>-</v>
      </c>
    </row>
    <row r="2268" spans="1:6" s="156" customFormat="1" ht="14.25" customHeight="1" x14ac:dyDescent="0.25">
      <c r="A2268" s="108" t="s">
        <v>64</v>
      </c>
      <c r="B2268" s="122"/>
      <c r="C2268" s="122"/>
      <c r="D2268" s="122">
        <v>83.23</v>
      </c>
      <c r="E2268" s="150" t="str">
        <f t="shared" si="58"/>
        <v>-</v>
      </c>
      <c r="F2268"/>
    </row>
    <row r="2269" spans="1:6" s="156" customFormat="1" ht="14.25" customHeight="1" x14ac:dyDescent="0.25">
      <c r="A2269" s="106" t="s">
        <v>486</v>
      </c>
      <c r="B2269" s="123">
        <v>150000</v>
      </c>
      <c r="C2269" s="123">
        <v>150000</v>
      </c>
      <c r="D2269" s="123">
        <v>20274.7</v>
      </c>
      <c r="E2269" s="149">
        <f t="shared" si="58"/>
        <v>13.516466666666668</v>
      </c>
      <c r="F2269"/>
    </row>
    <row r="2270" spans="1:6" ht="14.25" customHeight="1" x14ac:dyDescent="0.25">
      <c r="A2270" s="110" t="s">
        <v>190</v>
      </c>
      <c r="B2270" s="126">
        <v>150000</v>
      </c>
      <c r="C2270" s="126">
        <v>150000</v>
      </c>
      <c r="D2270" s="126">
        <v>20274.7</v>
      </c>
      <c r="E2270" s="148">
        <f t="shared" si="58"/>
        <v>13.516466666666668</v>
      </c>
    </row>
    <row r="2271" spans="1:6" ht="14.25" customHeight="1" x14ac:dyDescent="0.25">
      <c r="A2271" s="107" t="s">
        <v>50</v>
      </c>
      <c r="B2271" s="121">
        <v>150000</v>
      </c>
      <c r="C2271" s="121">
        <v>150000</v>
      </c>
      <c r="D2271" s="121">
        <v>20274.7</v>
      </c>
      <c r="E2271" s="147">
        <f t="shared" si="58"/>
        <v>13.516466666666668</v>
      </c>
    </row>
    <row r="2272" spans="1:6" ht="14.25" customHeight="1" x14ac:dyDescent="0.25">
      <c r="A2272" s="108" t="s">
        <v>70</v>
      </c>
      <c r="B2272" s="122"/>
      <c r="C2272" s="122"/>
      <c r="D2272" s="122">
        <v>20000</v>
      </c>
      <c r="E2272" s="150" t="str">
        <f t="shared" si="58"/>
        <v>-</v>
      </c>
      <c r="F2272" s="115"/>
    </row>
    <row r="2273" spans="1:6" ht="14.25" customHeight="1" x14ac:dyDescent="0.25">
      <c r="A2273" s="108" t="s">
        <v>72</v>
      </c>
      <c r="B2273" s="122"/>
      <c r="C2273" s="122"/>
      <c r="D2273" s="122">
        <v>274.7</v>
      </c>
      <c r="E2273" s="150" t="str">
        <f t="shared" si="58"/>
        <v>-</v>
      </c>
      <c r="F2273" s="115"/>
    </row>
    <row r="2274" spans="1:6" ht="14.25" customHeight="1" x14ac:dyDescent="0.25">
      <c r="A2274" s="108"/>
      <c r="B2274" s="122"/>
      <c r="C2274" s="122"/>
      <c r="D2274" s="122"/>
      <c r="E2274" s="150" t="str">
        <f t="shared" si="58"/>
        <v>-</v>
      </c>
      <c r="F2274" s="115"/>
    </row>
    <row r="2275" spans="1:6" s="115" customFormat="1" ht="14.25" customHeight="1" x14ac:dyDescent="0.25">
      <c r="A2275" s="104" t="s">
        <v>189</v>
      </c>
      <c r="B2275" s="121">
        <v>568990</v>
      </c>
      <c r="C2275" s="121">
        <v>568990</v>
      </c>
      <c r="D2275" s="121">
        <v>239472.58</v>
      </c>
      <c r="E2275" s="147">
        <f t="shared" si="58"/>
        <v>42.087309091548178</v>
      </c>
      <c r="F2275"/>
    </row>
    <row r="2276" spans="1:6" ht="14.25" customHeight="1" x14ac:dyDescent="0.25">
      <c r="A2276" s="110" t="s">
        <v>190</v>
      </c>
      <c r="B2276" s="126">
        <v>526490</v>
      </c>
      <c r="C2276" s="126">
        <v>526490</v>
      </c>
      <c r="D2276" s="126">
        <v>202700.9</v>
      </c>
      <c r="E2276" s="148">
        <f t="shared" si="58"/>
        <v>38.500427358544322</v>
      </c>
    </row>
    <row r="2277" spans="1:6" ht="14.25" customHeight="1" x14ac:dyDescent="0.25">
      <c r="A2277" s="110" t="s">
        <v>197</v>
      </c>
      <c r="B2277" s="126">
        <v>620</v>
      </c>
      <c r="C2277" s="126">
        <v>620</v>
      </c>
      <c r="D2277" s="126">
        <v>3706.68</v>
      </c>
      <c r="E2277" s="148">
        <f t="shared" si="58"/>
        <v>597.85161290322571</v>
      </c>
    </row>
    <row r="2278" spans="1:6" ht="14.25" customHeight="1" x14ac:dyDescent="0.25">
      <c r="A2278" s="110" t="s">
        <v>195</v>
      </c>
      <c r="B2278" s="126">
        <v>41880</v>
      </c>
      <c r="C2278" s="126">
        <v>41880</v>
      </c>
      <c r="D2278" s="126">
        <v>33065</v>
      </c>
      <c r="E2278" s="148">
        <f t="shared" si="58"/>
        <v>78.951766953199623</v>
      </c>
    </row>
    <row r="2279" spans="1:6" ht="14.25" customHeight="1" x14ac:dyDescent="0.25">
      <c r="A2279" s="110"/>
      <c r="B2279" s="126"/>
      <c r="C2279" s="126"/>
      <c r="D2279" s="126"/>
      <c r="E2279" s="148" t="str">
        <f t="shared" si="58"/>
        <v>-</v>
      </c>
    </row>
    <row r="2280" spans="1:6" ht="14.25" customHeight="1" x14ac:dyDescent="0.25">
      <c r="A2280" s="104" t="s">
        <v>487</v>
      </c>
      <c r="B2280" s="121">
        <v>568990</v>
      </c>
      <c r="C2280" s="121">
        <v>568990</v>
      </c>
      <c r="D2280" s="121">
        <v>239472.58</v>
      </c>
      <c r="E2280" s="147">
        <f t="shared" si="58"/>
        <v>42.087309091548178</v>
      </c>
      <c r="F2280" s="115"/>
    </row>
    <row r="2281" spans="1:6" ht="14.25" customHeight="1" x14ac:dyDescent="0.25">
      <c r="A2281" s="106" t="s">
        <v>488</v>
      </c>
      <c r="B2281" s="123">
        <v>568990</v>
      </c>
      <c r="C2281" s="123">
        <v>568990</v>
      </c>
      <c r="D2281" s="123">
        <v>239472.58</v>
      </c>
      <c r="E2281" s="149">
        <f t="shared" si="58"/>
        <v>42.087309091548178</v>
      </c>
    </row>
    <row r="2282" spans="1:6" ht="14.25" customHeight="1" x14ac:dyDescent="0.25">
      <c r="A2282" s="110" t="s">
        <v>190</v>
      </c>
      <c r="B2282" s="126">
        <v>526490</v>
      </c>
      <c r="C2282" s="126">
        <v>526490</v>
      </c>
      <c r="D2282" s="126">
        <v>202700.9</v>
      </c>
      <c r="E2282" s="148">
        <f t="shared" si="58"/>
        <v>38.500427358544322</v>
      </c>
    </row>
    <row r="2283" spans="1:6" ht="14.25" customHeight="1" x14ac:dyDescent="0.25">
      <c r="A2283" s="107" t="s">
        <v>43</v>
      </c>
      <c r="B2283" s="121">
        <v>415385</v>
      </c>
      <c r="C2283" s="121">
        <v>415385</v>
      </c>
      <c r="D2283" s="121">
        <v>172346.03</v>
      </c>
      <c r="E2283" s="147">
        <f t="shared" si="58"/>
        <v>41.490672508636564</v>
      </c>
    </row>
    <row r="2284" spans="1:6" ht="14.25" customHeight="1" x14ac:dyDescent="0.25">
      <c r="A2284" s="108" t="s">
        <v>45</v>
      </c>
      <c r="B2284" s="122"/>
      <c r="C2284" s="122"/>
      <c r="D2284" s="122">
        <v>137963.92000000001</v>
      </c>
      <c r="E2284" s="150" t="str">
        <f t="shared" si="58"/>
        <v>-</v>
      </c>
    </row>
    <row r="2285" spans="1:6" s="115" customFormat="1" ht="14.25" customHeight="1" x14ac:dyDescent="0.25">
      <c r="A2285" s="108" t="s">
        <v>47</v>
      </c>
      <c r="B2285" s="122"/>
      <c r="C2285" s="122"/>
      <c r="D2285" s="122">
        <v>11006.46</v>
      </c>
      <c r="E2285" s="150" t="str">
        <f t="shared" si="58"/>
        <v>-</v>
      </c>
      <c r="F2285"/>
    </row>
    <row r="2286" spans="1:6" ht="14.25" customHeight="1" x14ac:dyDescent="0.25">
      <c r="A2286" s="108" t="s">
        <v>49</v>
      </c>
      <c r="B2286" s="122"/>
      <c r="C2286" s="122"/>
      <c r="D2286" s="122">
        <v>23375.65</v>
      </c>
      <c r="E2286" s="150" t="str">
        <f t="shared" si="58"/>
        <v>-</v>
      </c>
    </row>
    <row r="2287" spans="1:6" ht="14.25" customHeight="1" x14ac:dyDescent="0.25">
      <c r="A2287" s="107" t="s">
        <v>50</v>
      </c>
      <c r="B2287" s="121">
        <v>107505</v>
      </c>
      <c r="C2287" s="121">
        <v>107505</v>
      </c>
      <c r="D2287" s="121">
        <v>29463.74</v>
      </c>
      <c r="E2287" s="147">
        <f t="shared" si="58"/>
        <v>27.406855495093254</v>
      </c>
    </row>
    <row r="2288" spans="1:6" ht="14.25" customHeight="1" x14ac:dyDescent="0.25">
      <c r="A2288" s="108" t="s">
        <v>52</v>
      </c>
      <c r="B2288" s="122"/>
      <c r="C2288" s="122"/>
      <c r="D2288" s="122">
        <v>1485.97</v>
      </c>
      <c r="E2288" s="150" t="str">
        <f t="shared" si="58"/>
        <v>-</v>
      </c>
    </row>
    <row r="2289" spans="1:6" ht="14.25" customHeight="1" x14ac:dyDescent="0.25">
      <c r="A2289" s="108" t="s">
        <v>53</v>
      </c>
      <c r="B2289" s="122"/>
      <c r="C2289" s="122"/>
      <c r="D2289" s="122">
        <v>7824.09</v>
      </c>
      <c r="E2289" s="150" t="str">
        <f t="shared" si="58"/>
        <v>-</v>
      </c>
    </row>
    <row r="2290" spans="1:6" ht="14.25" customHeight="1" x14ac:dyDescent="0.25">
      <c r="A2290" s="108" t="s">
        <v>54</v>
      </c>
      <c r="B2290" s="122"/>
      <c r="C2290" s="122"/>
      <c r="D2290" s="122">
        <v>550</v>
      </c>
      <c r="E2290" s="150" t="str">
        <f t="shared" si="58"/>
        <v>-</v>
      </c>
    </row>
    <row r="2291" spans="1:6" s="156" customFormat="1" ht="14.25" customHeight="1" x14ac:dyDescent="0.25">
      <c r="A2291" s="108" t="s">
        <v>57</v>
      </c>
      <c r="B2291" s="122"/>
      <c r="C2291" s="122"/>
      <c r="D2291" s="122">
        <v>2104.52</v>
      </c>
      <c r="E2291" s="150" t="str">
        <f t="shared" si="58"/>
        <v>-</v>
      </c>
      <c r="F2291"/>
    </row>
    <row r="2292" spans="1:6" ht="14.25" customHeight="1" x14ac:dyDescent="0.25">
      <c r="A2292" s="108" t="s">
        <v>59</v>
      </c>
      <c r="B2292" s="122"/>
      <c r="C2292" s="122"/>
      <c r="D2292" s="122">
        <v>1132.1199999999999</v>
      </c>
      <c r="E2292" s="150" t="str">
        <f t="shared" si="58"/>
        <v>-</v>
      </c>
    </row>
    <row r="2293" spans="1:6" s="156" customFormat="1" ht="14.25" customHeight="1" x14ac:dyDescent="0.25">
      <c r="A2293" s="108" t="s">
        <v>64</v>
      </c>
      <c r="B2293" s="122"/>
      <c r="C2293" s="122"/>
      <c r="D2293" s="122">
        <v>2378.21</v>
      </c>
      <c r="E2293" s="150" t="str">
        <f t="shared" si="58"/>
        <v>-</v>
      </c>
      <c r="F2293"/>
    </row>
    <row r="2294" spans="1:6" ht="14.25" customHeight="1" x14ac:dyDescent="0.25">
      <c r="A2294" s="108" t="s">
        <v>65</v>
      </c>
      <c r="B2294" s="122"/>
      <c r="C2294" s="122"/>
      <c r="D2294" s="122">
        <v>100</v>
      </c>
      <c r="E2294" s="150" t="str">
        <f t="shared" si="58"/>
        <v>-</v>
      </c>
    </row>
    <row r="2295" spans="1:6" ht="14.25" customHeight="1" x14ac:dyDescent="0.25">
      <c r="A2295" s="108" t="s">
        <v>66</v>
      </c>
      <c r="B2295" s="122"/>
      <c r="C2295" s="122"/>
      <c r="D2295" s="122">
        <v>191.1</v>
      </c>
      <c r="E2295" s="150" t="str">
        <f t="shared" si="58"/>
        <v>-</v>
      </c>
    </row>
    <row r="2296" spans="1:6" ht="14.25" customHeight="1" x14ac:dyDescent="0.25">
      <c r="A2296" s="108" t="s">
        <v>67</v>
      </c>
      <c r="B2296" s="122"/>
      <c r="C2296" s="122"/>
      <c r="D2296" s="122">
        <v>2042.56</v>
      </c>
      <c r="E2296" s="150" t="str">
        <f t="shared" si="58"/>
        <v>-</v>
      </c>
    </row>
    <row r="2297" spans="1:6" ht="14.25" customHeight="1" x14ac:dyDescent="0.25">
      <c r="A2297" s="108" t="s">
        <v>68</v>
      </c>
      <c r="B2297" s="122"/>
      <c r="C2297" s="122"/>
      <c r="D2297" s="122">
        <v>1789.2</v>
      </c>
      <c r="E2297" s="150" t="str">
        <f t="shared" si="58"/>
        <v>-</v>
      </c>
    </row>
    <row r="2298" spans="1:6" ht="14.25" customHeight="1" x14ac:dyDescent="0.25">
      <c r="A2298" s="108" t="s">
        <v>70</v>
      </c>
      <c r="B2298" s="122"/>
      <c r="C2298" s="122"/>
      <c r="D2298" s="122">
        <v>2691.35</v>
      </c>
      <c r="E2298" s="150" t="str">
        <f t="shared" si="58"/>
        <v>-</v>
      </c>
    </row>
    <row r="2299" spans="1:6" s="115" customFormat="1" ht="14.25" customHeight="1" x14ac:dyDescent="0.25">
      <c r="A2299" s="108" t="s">
        <v>71</v>
      </c>
      <c r="B2299" s="122"/>
      <c r="C2299" s="122"/>
      <c r="D2299" s="122">
        <v>4385.1000000000004</v>
      </c>
      <c r="E2299" s="150" t="str">
        <f t="shared" si="58"/>
        <v>-</v>
      </c>
      <c r="F2299"/>
    </row>
    <row r="2300" spans="1:6" ht="14.25" customHeight="1" x14ac:dyDescent="0.25">
      <c r="A2300" s="108" t="s">
        <v>72</v>
      </c>
      <c r="B2300" s="122"/>
      <c r="C2300" s="122"/>
      <c r="D2300" s="122">
        <v>1312.5</v>
      </c>
      <c r="E2300" s="150" t="str">
        <f t="shared" si="58"/>
        <v>-</v>
      </c>
    </row>
    <row r="2301" spans="1:6" ht="14.25" customHeight="1" x14ac:dyDescent="0.25">
      <c r="A2301" s="108" t="s">
        <v>76</v>
      </c>
      <c r="B2301" s="122"/>
      <c r="C2301" s="122"/>
      <c r="D2301" s="122">
        <v>542.16</v>
      </c>
      <c r="E2301" s="150" t="str">
        <f t="shared" si="58"/>
        <v>-</v>
      </c>
      <c r="F2301" s="115"/>
    </row>
    <row r="2302" spans="1:6" ht="14.25" customHeight="1" x14ac:dyDescent="0.25">
      <c r="A2302" s="108" t="s">
        <v>77</v>
      </c>
      <c r="B2302" s="122"/>
      <c r="C2302" s="122"/>
      <c r="D2302" s="122">
        <v>399.67</v>
      </c>
      <c r="E2302" s="150" t="str">
        <f t="shared" si="58"/>
        <v>-</v>
      </c>
    </row>
    <row r="2303" spans="1:6" ht="14.25" customHeight="1" x14ac:dyDescent="0.25">
      <c r="A2303" s="108" t="s">
        <v>78</v>
      </c>
      <c r="B2303" s="122"/>
      <c r="C2303" s="122"/>
      <c r="D2303" s="122">
        <v>85.19</v>
      </c>
      <c r="E2303" s="150" t="str">
        <f t="shared" si="58"/>
        <v>-</v>
      </c>
    </row>
    <row r="2304" spans="1:6" ht="14.25" customHeight="1" x14ac:dyDescent="0.25">
      <c r="A2304" s="108" t="s">
        <v>79</v>
      </c>
      <c r="B2304" s="122"/>
      <c r="C2304" s="122"/>
      <c r="D2304" s="122">
        <v>450</v>
      </c>
      <c r="E2304" s="150" t="str">
        <f t="shared" si="58"/>
        <v>-</v>
      </c>
      <c r="F2304" s="115"/>
    </row>
    <row r="2305" spans="1:6" ht="14.25" customHeight="1" x14ac:dyDescent="0.25">
      <c r="A2305" s="107" t="s">
        <v>82</v>
      </c>
      <c r="B2305" s="121">
        <v>950</v>
      </c>
      <c r="C2305" s="121">
        <v>950</v>
      </c>
      <c r="D2305" s="121">
        <v>229.88</v>
      </c>
      <c r="E2305" s="147">
        <f t="shared" si="58"/>
        <v>24.197894736842105</v>
      </c>
    </row>
    <row r="2306" spans="1:6" ht="14.25" customHeight="1" x14ac:dyDescent="0.25">
      <c r="A2306" s="108" t="s">
        <v>85</v>
      </c>
      <c r="B2306" s="122"/>
      <c r="C2306" s="122"/>
      <c r="D2306" s="122">
        <v>229.88</v>
      </c>
      <c r="E2306" s="150" t="str">
        <f t="shared" si="58"/>
        <v>-</v>
      </c>
    </row>
    <row r="2307" spans="1:6" ht="14.25" customHeight="1" x14ac:dyDescent="0.25">
      <c r="A2307" s="107" t="s">
        <v>112</v>
      </c>
      <c r="B2307" s="121">
        <v>1250</v>
      </c>
      <c r="C2307" s="121">
        <v>1250</v>
      </c>
      <c r="D2307" s="121">
        <v>0</v>
      </c>
      <c r="E2307" s="147">
        <f t="shared" si="58"/>
        <v>0</v>
      </c>
    </row>
    <row r="2308" spans="1:6" ht="14.25" customHeight="1" x14ac:dyDescent="0.25">
      <c r="A2308" s="107" t="s">
        <v>115</v>
      </c>
      <c r="B2308" s="121">
        <v>1400</v>
      </c>
      <c r="C2308" s="121">
        <v>1400</v>
      </c>
      <c r="D2308" s="121">
        <v>661.25</v>
      </c>
      <c r="E2308" s="147">
        <f t="shared" si="58"/>
        <v>47.232142857142854</v>
      </c>
    </row>
    <row r="2309" spans="1:6" ht="14.25" customHeight="1" x14ac:dyDescent="0.25">
      <c r="A2309" s="108" t="s">
        <v>119</v>
      </c>
      <c r="B2309" s="122"/>
      <c r="C2309" s="122"/>
      <c r="D2309" s="122">
        <v>661.25</v>
      </c>
      <c r="E2309" s="150" t="str">
        <f t="shared" si="58"/>
        <v>-</v>
      </c>
    </row>
    <row r="2310" spans="1:6" ht="14.25" customHeight="1" x14ac:dyDescent="0.25">
      <c r="A2310" s="110" t="s">
        <v>197</v>
      </c>
      <c r="B2310" s="126">
        <v>620</v>
      </c>
      <c r="C2310" s="126">
        <v>620</v>
      </c>
      <c r="D2310" s="126">
        <v>3706.68</v>
      </c>
      <c r="E2310" s="148">
        <f t="shared" si="58"/>
        <v>597.85161290322571</v>
      </c>
    </row>
    <row r="2311" spans="1:6" s="156" customFormat="1" ht="14.25" customHeight="1" x14ac:dyDescent="0.25">
      <c r="A2311" s="107" t="s">
        <v>43</v>
      </c>
      <c r="B2311" s="121">
        <v>0</v>
      </c>
      <c r="C2311" s="121">
        <v>0</v>
      </c>
      <c r="D2311" s="121">
        <v>3706.68</v>
      </c>
      <c r="E2311" s="147" t="str">
        <f t="shared" si="58"/>
        <v>-</v>
      </c>
      <c r="F2311"/>
    </row>
    <row r="2312" spans="1:6" ht="14.25" customHeight="1" x14ac:dyDescent="0.25">
      <c r="A2312" s="108" t="s">
        <v>45</v>
      </c>
      <c r="B2312" s="122"/>
      <c r="C2312" s="122"/>
      <c r="D2312" s="122">
        <v>3706.68</v>
      </c>
      <c r="E2312" s="150" t="str">
        <f t="shared" si="58"/>
        <v>-</v>
      </c>
    </row>
    <row r="2313" spans="1:6" s="115" customFormat="1" ht="14.25" customHeight="1" x14ac:dyDescent="0.25">
      <c r="A2313" s="107" t="s">
        <v>50</v>
      </c>
      <c r="B2313" s="121">
        <v>300</v>
      </c>
      <c r="C2313" s="121">
        <v>300</v>
      </c>
      <c r="D2313" s="121">
        <v>0</v>
      </c>
      <c r="E2313" s="147">
        <f t="shared" si="58"/>
        <v>0</v>
      </c>
      <c r="F2313"/>
    </row>
    <row r="2314" spans="1:6" ht="14.25" customHeight="1" x14ac:dyDescent="0.25">
      <c r="A2314" s="107" t="s">
        <v>82</v>
      </c>
      <c r="B2314" s="121">
        <v>320</v>
      </c>
      <c r="C2314" s="121">
        <v>320</v>
      </c>
      <c r="D2314" s="121">
        <v>0</v>
      </c>
      <c r="E2314" s="147">
        <f t="shared" ref="E2314:E2375" si="59">IFERROR(D2314/C2314*100,"-")</f>
        <v>0</v>
      </c>
    </row>
    <row r="2315" spans="1:6" s="156" customFormat="1" ht="14.25" customHeight="1" x14ac:dyDescent="0.25">
      <c r="A2315" s="110" t="s">
        <v>195</v>
      </c>
      <c r="B2315" s="126">
        <v>41880</v>
      </c>
      <c r="C2315" s="126">
        <v>41880</v>
      </c>
      <c r="D2315" s="126">
        <v>33065</v>
      </c>
      <c r="E2315" s="148">
        <f t="shared" si="59"/>
        <v>78.951766953199623</v>
      </c>
      <c r="F2315"/>
    </row>
    <row r="2316" spans="1:6" ht="14.25" customHeight="1" x14ac:dyDescent="0.25">
      <c r="A2316" s="107" t="s">
        <v>43</v>
      </c>
      <c r="B2316" s="121">
        <v>2000</v>
      </c>
      <c r="C2316" s="121">
        <v>2000</v>
      </c>
      <c r="D2316" s="121">
        <v>5850</v>
      </c>
      <c r="E2316" s="147">
        <f t="shared" si="59"/>
        <v>292.5</v>
      </c>
    </row>
    <row r="2317" spans="1:6" ht="14.25" customHeight="1" x14ac:dyDescent="0.25">
      <c r="A2317" s="108" t="s">
        <v>45</v>
      </c>
      <c r="B2317" s="122"/>
      <c r="C2317" s="122"/>
      <c r="D2317" s="122">
        <v>5021.46</v>
      </c>
      <c r="E2317" s="150" t="str">
        <f t="shared" si="59"/>
        <v>-</v>
      </c>
    </row>
    <row r="2318" spans="1:6" ht="14.25" customHeight="1" x14ac:dyDescent="0.25">
      <c r="A2318" s="108" t="s">
        <v>49</v>
      </c>
      <c r="B2318" s="122"/>
      <c r="C2318" s="122"/>
      <c r="D2318" s="122">
        <v>828.54</v>
      </c>
      <c r="E2318" s="150" t="str">
        <f t="shared" si="59"/>
        <v>-</v>
      </c>
    </row>
    <row r="2319" spans="1:6" ht="14.25" customHeight="1" x14ac:dyDescent="0.25">
      <c r="A2319" s="107" t="s">
        <v>50</v>
      </c>
      <c r="B2319" s="121">
        <v>35650</v>
      </c>
      <c r="C2319" s="121">
        <v>35650</v>
      </c>
      <c r="D2319" s="121">
        <v>27215</v>
      </c>
      <c r="E2319" s="147">
        <f t="shared" si="59"/>
        <v>76.339410939691447</v>
      </c>
    </row>
    <row r="2320" spans="1:6" ht="14.25" customHeight="1" x14ac:dyDescent="0.25">
      <c r="A2320" s="108" t="s">
        <v>54</v>
      </c>
      <c r="B2320" s="122"/>
      <c r="C2320" s="122"/>
      <c r="D2320" s="122">
        <v>300</v>
      </c>
      <c r="E2320" s="150" t="str">
        <f t="shared" si="59"/>
        <v>-</v>
      </c>
    </row>
    <row r="2321" spans="1:6" s="115" customFormat="1" ht="14.25" customHeight="1" x14ac:dyDescent="0.25">
      <c r="A2321" s="108" t="s">
        <v>68</v>
      </c>
      <c r="B2321" s="122"/>
      <c r="C2321" s="122"/>
      <c r="D2321" s="122">
        <v>4156.25</v>
      </c>
      <c r="E2321" s="150" t="str">
        <f t="shared" si="59"/>
        <v>-</v>
      </c>
      <c r="F2321"/>
    </row>
    <row r="2322" spans="1:6" ht="14.25" customHeight="1" x14ac:dyDescent="0.25">
      <c r="A2322" s="108" t="s">
        <v>70</v>
      </c>
      <c r="B2322" s="122"/>
      <c r="C2322" s="122"/>
      <c r="D2322" s="122">
        <v>19000</v>
      </c>
      <c r="E2322" s="150" t="str">
        <f t="shared" si="59"/>
        <v>-</v>
      </c>
    </row>
    <row r="2323" spans="1:6" ht="14.25" customHeight="1" x14ac:dyDescent="0.25">
      <c r="A2323" s="108" t="s">
        <v>71</v>
      </c>
      <c r="B2323" s="122"/>
      <c r="C2323" s="122"/>
      <c r="D2323" s="122">
        <v>3758.75</v>
      </c>
      <c r="E2323" s="150" t="str">
        <f t="shared" si="59"/>
        <v>-</v>
      </c>
    </row>
    <row r="2324" spans="1:6" s="156" customFormat="1" ht="14.25" customHeight="1" x14ac:dyDescent="0.25">
      <c r="A2324" s="107" t="s">
        <v>112</v>
      </c>
      <c r="B2324" s="121">
        <v>800</v>
      </c>
      <c r="C2324" s="121">
        <v>800</v>
      </c>
      <c r="D2324" s="121">
        <v>0</v>
      </c>
      <c r="E2324" s="147">
        <f t="shared" si="59"/>
        <v>0</v>
      </c>
      <c r="F2324"/>
    </row>
    <row r="2325" spans="1:6" ht="14.25" customHeight="1" x14ac:dyDescent="0.25">
      <c r="A2325" s="107" t="s">
        <v>115</v>
      </c>
      <c r="B2325" s="121">
        <v>3430</v>
      </c>
      <c r="C2325" s="121">
        <v>3430</v>
      </c>
      <c r="D2325" s="121">
        <v>0</v>
      </c>
      <c r="E2325" s="147">
        <f t="shared" si="59"/>
        <v>0</v>
      </c>
    </row>
    <row r="2326" spans="1:6" ht="14.25" customHeight="1" x14ac:dyDescent="0.25">
      <c r="A2326" s="107"/>
      <c r="B2326" s="121"/>
      <c r="C2326" s="121"/>
      <c r="D2326" s="121"/>
      <c r="E2326" s="147" t="str">
        <f t="shared" si="59"/>
        <v>-</v>
      </c>
    </row>
    <row r="2327" spans="1:6" ht="14.25" customHeight="1" x14ac:dyDescent="0.25">
      <c r="A2327" s="109" t="s">
        <v>253</v>
      </c>
      <c r="B2327" s="124">
        <v>3674561</v>
      </c>
      <c r="C2327" s="124">
        <v>3674561</v>
      </c>
      <c r="D2327" s="124">
        <v>1604011.45</v>
      </c>
      <c r="E2327" s="146">
        <f t="shared" si="59"/>
        <v>43.651784526097131</v>
      </c>
    </row>
    <row r="2328" spans="1:6" s="115" customFormat="1" ht="14.25" customHeight="1" x14ac:dyDescent="0.25">
      <c r="A2328" s="104" t="s">
        <v>254</v>
      </c>
      <c r="B2328" s="121">
        <v>2715276</v>
      </c>
      <c r="C2328" s="121">
        <v>2715276</v>
      </c>
      <c r="D2328" s="121">
        <v>1178042.6499999999</v>
      </c>
      <c r="E2328" s="147">
        <f t="shared" si="59"/>
        <v>43.385742370204724</v>
      </c>
      <c r="F2328"/>
    </row>
    <row r="2329" spans="1:6" ht="14.25" customHeight="1" x14ac:dyDescent="0.25">
      <c r="A2329" s="110" t="s">
        <v>190</v>
      </c>
      <c r="B2329" s="126">
        <v>2354140</v>
      </c>
      <c r="C2329" s="126">
        <v>2354140</v>
      </c>
      <c r="D2329" s="126">
        <v>925447.3</v>
      </c>
      <c r="E2329" s="148">
        <f t="shared" si="59"/>
        <v>39.311481050404822</v>
      </c>
    </row>
    <row r="2330" spans="1:6" s="156" customFormat="1" ht="14.25" customHeight="1" x14ac:dyDescent="0.25">
      <c r="A2330" s="110" t="s">
        <v>194</v>
      </c>
      <c r="B2330" s="126">
        <v>320000</v>
      </c>
      <c r="C2330" s="126">
        <v>320000</v>
      </c>
      <c r="D2330" s="126">
        <v>166293.07</v>
      </c>
      <c r="E2330" s="148">
        <f t="shared" si="59"/>
        <v>51.966584375000004</v>
      </c>
      <c r="F2330"/>
    </row>
    <row r="2331" spans="1:6" ht="14.25" customHeight="1" x14ac:dyDescent="0.25">
      <c r="A2331" s="110" t="s">
        <v>195</v>
      </c>
      <c r="B2331" s="126">
        <v>41136</v>
      </c>
      <c r="C2331" s="126">
        <v>41136</v>
      </c>
      <c r="D2331" s="126">
        <v>86302.28</v>
      </c>
      <c r="E2331" s="148">
        <f t="shared" si="59"/>
        <v>209.79745235316994</v>
      </c>
    </row>
    <row r="2332" spans="1:6" x14ac:dyDescent="0.25">
      <c r="A2332" s="110"/>
      <c r="B2332" s="126"/>
      <c r="C2332" s="126"/>
      <c r="D2332" s="126"/>
      <c r="E2332" s="148" t="str">
        <f t="shared" si="59"/>
        <v>-</v>
      </c>
    </row>
    <row r="2333" spans="1:6" s="156" customFormat="1" x14ac:dyDescent="0.25">
      <c r="A2333" s="104" t="s">
        <v>359</v>
      </c>
      <c r="B2333" s="121">
        <v>51980</v>
      </c>
      <c r="C2333" s="121">
        <v>51980</v>
      </c>
      <c r="D2333" s="121">
        <v>9835.7099999999991</v>
      </c>
      <c r="E2333" s="147">
        <f t="shared" si="59"/>
        <v>18.922104655636783</v>
      </c>
      <c r="F2333"/>
    </row>
    <row r="2334" spans="1:6" s="115" customFormat="1" x14ac:dyDescent="0.25">
      <c r="A2334" s="106" t="s">
        <v>360</v>
      </c>
      <c r="B2334" s="123">
        <v>51980</v>
      </c>
      <c r="C2334" s="123">
        <v>51980</v>
      </c>
      <c r="D2334" s="123">
        <v>9835.7099999999991</v>
      </c>
      <c r="E2334" s="149">
        <f t="shared" si="59"/>
        <v>18.922104655636783</v>
      </c>
      <c r="F2334"/>
    </row>
    <row r="2335" spans="1:6" s="115" customFormat="1" x14ac:dyDescent="0.25">
      <c r="A2335" s="110" t="s">
        <v>190</v>
      </c>
      <c r="B2335" s="126">
        <v>51980</v>
      </c>
      <c r="C2335" s="126">
        <v>51980</v>
      </c>
      <c r="D2335" s="126">
        <v>9835.7099999999991</v>
      </c>
      <c r="E2335" s="148">
        <f t="shared" si="59"/>
        <v>18.922104655636783</v>
      </c>
      <c r="F2335"/>
    </row>
    <row r="2336" spans="1:6" s="115" customFormat="1" x14ac:dyDescent="0.25">
      <c r="A2336" s="107" t="s">
        <v>43</v>
      </c>
      <c r="B2336" s="121">
        <v>21890</v>
      </c>
      <c r="C2336" s="121">
        <v>21890</v>
      </c>
      <c r="D2336" s="121">
        <v>2252.4</v>
      </c>
      <c r="E2336" s="147">
        <f t="shared" si="59"/>
        <v>10.289629968021927</v>
      </c>
      <c r="F2336"/>
    </row>
    <row r="2337" spans="1:6" x14ac:dyDescent="0.25">
      <c r="A2337" s="108" t="s">
        <v>47</v>
      </c>
      <c r="B2337" s="122"/>
      <c r="C2337" s="122"/>
      <c r="D2337" s="122">
        <v>2252.4</v>
      </c>
      <c r="E2337" s="150" t="str">
        <f t="shared" si="59"/>
        <v>-</v>
      </c>
    </row>
    <row r="2338" spans="1:6" x14ac:dyDescent="0.25">
      <c r="A2338" s="107" t="s">
        <v>50</v>
      </c>
      <c r="B2338" s="121">
        <v>26436</v>
      </c>
      <c r="C2338" s="121">
        <v>26436</v>
      </c>
      <c r="D2338" s="121">
        <v>6847.33</v>
      </c>
      <c r="E2338" s="147">
        <f t="shared" si="59"/>
        <v>25.90153578453624</v>
      </c>
    </row>
    <row r="2339" spans="1:6" s="115" customFormat="1" x14ac:dyDescent="0.25">
      <c r="A2339" s="108" t="s">
        <v>52</v>
      </c>
      <c r="B2339" s="122"/>
      <c r="C2339" s="122"/>
      <c r="D2339" s="122">
        <v>1925.64</v>
      </c>
      <c r="E2339" s="150" t="str">
        <f t="shared" si="59"/>
        <v>-</v>
      </c>
      <c r="F2339"/>
    </row>
    <row r="2340" spans="1:6" x14ac:dyDescent="0.25">
      <c r="A2340" s="108" t="s">
        <v>54</v>
      </c>
      <c r="B2340" s="122"/>
      <c r="C2340" s="122"/>
      <c r="D2340" s="122">
        <v>994.25</v>
      </c>
      <c r="E2340" s="150" t="str">
        <f t="shared" si="59"/>
        <v>-</v>
      </c>
    </row>
    <row r="2341" spans="1:6" x14ac:dyDescent="0.25">
      <c r="A2341" s="108" t="s">
        <v>57</v>
      </c>
      <c r="B2341" s="122"/>
      <c r="C2341" s="122"/>
      <c r="D2341" s="122">
        <v>2280.86</v>
      </c>
      <c r="E2341" s="150" t="str">
        <f t="shared" si="59"/>
        <v>-</v>
      </c>
    </row>
    <row r="2342" spans="1:6" x14ac:dyDescent="0.25">
      <c r="A2342" s="108" t="s">
        <v>71</v>
      </c>
      <c r="B2342" s="122"/>
      <c r="C2342" s="122"/>
      <c r="D2342" s="122">
        <v>9.1300000000000008</v>
      </c>
      <c r="E2342" s="150" t="str">
        <f t="shared" si="59"/>
        <v>-</v>
      </c>
    </row>
    <row r="2343" spans="1:6" x14ac:dyDescent="0.25">
      <c r="A2343" s="108" t="s">
        <v>78</v>
      </c>
      <c r="B2343" s="122"/>
      <c r="C2343" s="122"/>
      <c r="D2343" s="122">
        <v>387.45</v>
      </c>
      <c r="E2343" s="150" t="str">
        <f t="shared" si="59"/>
        <v>-</v>
      </c>
    </row>
    <row r="2344" spans="1:6" x14ac:dyDescent="0.25">
      <c r="A2344" s="108" t="s">
        <v>332</v>
      </c>
      <c r="B2344" s="122"/>
      <c r="C2344" s="122"/>
      <c r="D2344" s="122">
        <v>1250</v>
      </c>
      <c r="E2344" s="150" t="str">
        <f t="shared" si="59"/>
        <v>-</v>
      </c>
    </row>
    <row r="2345" spans="1:6" x14ac:dyDescent="0.25">
      <c r="A2345" s="107" t="s">
        <v>100</v>
      </c>
      <c r="B2345" s="121">
        <v>2654</v>
      </c>
      <c r="C2345" s="121">
        <v>2654</v>
      </c>
      <c r="D2345" s="121">
        <v>0</v>
      </c>
      <c r="E2345" s="147">
        <f t="shared" si="59"/>
        <v>0</v>
      </c>
    </row>
    <row r="2346" spans="1:6" x14ac:dyDescent="0.25">
      <c r="A2346" s="107" t="s">
        <v>115</v>
      </c>
      <c r="B2346" s="121">
        <v>1000</v>
      </c>
      <c r="C2346" s="121">
        <v>1000</v>
      </c>
      <c r="D2346" s="121">
        <v>735.98</v>
      </c>
      <c r="E2346" s="147">
        <f t="shared" si="59"/>
        <v>73.597999999999999</v>
      </c>
    </row>
    <row r="2347" spans="1:6" s="115" customFormat="1" x14ac:dyDescent="0.25">
      <c r="A2347" s="108" t="s">
        <v>119</v>
      </c>
      <c r="B2347" s="122"/>
      <c r="C2347" s="122"/>
      <c r="D2347" s="122">
        <v>519.98</v>
      </c>
      <c r="E2347" s="150" t="str">
        <f t="shared" si="59"/>
        <v>-</v>
      </c>
      <c r="F2347"/>
    </row>
    <row r="2348" spans="1:6" x14ac:dyDescent="0.25">
      <c r="A2348" s="108" t="s">
        <v>121</v>
      </c>
      <c r="B2348" s="122"/>
      <c r="C2348" s="122"/>
      <c r="D2348" s="122">
        <v>216</v>
      </c>
      <c r="E2348" s="150" t="str">
        <f t="shared" si="59"/>
        <v>-</v>
      </c>
    </row>
    <row r="2349" spans="1:6" x14ac:dyDescent="0.25">
      <c r="A2349" s="104" t="s">
        <v>489</v>
      </c>
      <c r="B2349" s="121">
        <v>265000</v>
      </c>
      <c r="C2349" s="121">
        <v>265140</v>
      </c>
      <c r="D2349" s="121">
        <v>212508.58</v>
      </c>
      <c r="E2349" s="147">
        <f t="shared" si="59"/>
        <v>80.149573810062606</v>
      </c>
    </row>
    <row r="2350" spans="1:6" s="115" customFormat="1" x14ac:dyDescent="0.25">
      <c r="A2350" s="106" t="s">
        <v>490</v>
      </c>
      <c r="B2350" s="123">
        <v>215000</v>
      </c>
      <c r="C2350" s="123">
        <v>215140</v>
      </c>
      <c r="D2350" s="123">
        <v>212508.58</v>
      </c>
      <c r="E2350" s="149">
        <f t="shared" si="59"/>
        <v>98.776880171051403</v>
      </c>
      <c r="F2350"/>
    </row>
    <row r="2351" spans="1:6" x14ac:dyDescent="0.25">
      <c r="A2351" s="110" t="s">
        <v>190</v>
      </c>
      <c r="B2351" s="126">
        <v>215000</v>
      </c>
      <c r="C2351" s="126">
        <v>215140</v>
      </c>
      <c r="D2351" s="126">
        <v>212508.58</v>
      </c>
      <c r="E2351" s="148">
        <f t="shared" si="59"/>
        <v>98.776880171051403</v>
      </c>
    </row>
    <row r="2352" spans="1:6" x14ac:dyDescent="0.25">
      <c r="A2352" s="107" t="s">
        <v>50</v>
      </c>
      <c r="B2352" s="121">
        <v>15000</v>
      </c>
      <c r="C2352" s="121">
        <v>15000</v>
      </c>
      <c r="D2352" s="121">
        <v>12375</v>
      </c>
      <c r="E2352" s="147">
        <f t="shared" si="59"/>
        <v>82.5</v>
      </c>
    </row>
    <row r="2353" spans="1:5" x14ac:dyDescent="0.25">
      <c r="A2353" s="108" t="s">
        <v>70</v>
      </c>
      <c r="B2353" s="122"/>
      <c r="C2353" s="122"/>
      <c r="D2353" s="122">
        <v>12375</v>
      </c>
      <c r="E2353" s="150" t="str">
        <f t="shared" si="59"/>
        <v>-</v>
      </c>
    </row>
    <row r="2354" spans="1:5" x14ac:dyDescent="0.25">
      <c r="A2354" s="107" t="s">
        <v>100</v>
      </c>
      <c r="B2354" s="121">
        <v>200000</v>
      </c>
      <c r="C2354" s="121">
        <v>200140</v>
      </c>
      <c r="D2354" s="121">
        <v>200133.58</v>
      </c>
      <c r="E2354" s="147">
        <f t="shared" si="59"/>
        <v>99.996792245428196</v>
      </c>
    </row>
    <row r="2355" spans="1:5" x14ac:dyDescent="0.25">
      <c r="A2355" s="108" t="s">
        <v>102</v>
      </c>
      <c r="B2355" s="122"/>
      <c r="C2355" s="122"/>
      <c r="D2355" s="122">
        <v>200133.58</v>
      </c>
      <c r="E2355" s="150" t="str">
        <f t="shared" si="59"/>
        <v>-</v>
      </c>
    </row>
    <row r="2356" spans="1:5" x14ac:dyDescent="0.25">
      <c r="A2356" s="106" t="s">
        <v>491</v>
      </c>
      <c r="B2356" s="123">
        <v>50000</v>
      </c>
      <c r="C2356" s="123">
        <v>50000</v>
      </c>
      <c r="D2356" s="123">
        <v>0</v>
      </c>
      <c r="E2356" s="149">
        <f t="shared" si="59"/>
        <v>0</v>
      </c>
    </row>
    <row r="2357" spans="1:5" x14ac:dyDescent="0.25">
      <c r="A2357" s="110" t="s">
        <v>190</v>
      </c>
      <c r="B2357" s="126">
        <v>50000</v>
      </c>
      <c r="C2357" s="126">
        <v>50000</v>
      </c>
      <c r="D2357" s="126">
        <v>0</v>
      </c>
      <c r="E2357" s="148">
        <f t="shared" si="59"/>
        <v>0</v>
      </c>
    </row>
    <row r="2358" spans="1:5" x14ac:dyDescent="0.25">
      <c r="A2358" s="107" t="s">
        <v>577</v>
      </c>
      <c r="B2358" s="121">
        <v>50000</v>
      </c>
      <c r="C2358" s="121">
        <v>50000</v>
      </c>
      <c r="D2358" s="121">
        <v>0</v>
      </c>
      <c r="E2358" s="147">
        <f t="shared" si="59"/>
        <v>0</v>
      </c>
    </row>
    <row r="2359" spans="1:5" x14ac:dyDescent="0.25">
      <c r="A2359" s="104" t="s">
        <v>578</v>
      </c>
      <c r="B2359" s="121">
        <v>39890</v>
      </c>
      <c r="C2359" s="121">
        <v>39890</v>
      </c>
      <c r="D2359" s="121">
        <v>14750</v>
      </c>
      <c r="E2359" s="147">
        <f t="shared" si="59"/>
        <v>36.976685886187013</v>
      </c>
    </row>
    <row r="2360" spans="1:5" x14ac:dyDescent="0.25">
      <c r="A2360" s="106" t="s">
        <v>492</v>
      </c>
      <c r="B2360" s="123">
        <v>4890</v>
      </c>
      <c r="C2360" s="123">
        <v>4890</v>
      </c>
      <c r="D2360" s="123">
        <v>0</v>
      </c>
      <c r="E2360" s="149">
        <f t="shared" si="59"/>
        <v>0</v>
      </c>
    </row>
    <row r="2361" spans="1:5" x14ac:dyDescent="0.25">
      <c r="A2361" s="110" t="s">
        <v>190</v>
      </c>
      <c r="B2361" s="126">
        <v>4890</v>
      </c>
      <c r="C2361" s="126">
        <v>4890</v>
      </c>
      <c r="D2361" s="126">
        <v>0</v>
      </c>
      <c r="E2361" s="148">
        <f t="shared" si="59"/>
        <v>0</v>
      </c>
    </row>
    <row r="2362" spans="1:5" x14ac:dyDescent="0.25">
      <c r="A2362" s="107" t="s">
        <v>50</v>
      </c>
      <c r="B2362" s="121">
        <v>4890</v>
      </c>
      <c r="C2362" s="121">
        <v>4890</v>
      </c>
      <c r="D2362" s="121">
        <v>0</v>
      </c>
      <c r="E2362" s="147">
        <f t="shared" si="59"/>
        <v>0</v>
      </c>
    </row>
    <row r="2363" spans="1:5" x14ac:dyDescent="0.25">
      <c r="A2363" s="106" t="s">
        <v>579</v>
      </c>
      <c r="B2363" s="123">
        <v>35000</v>
      </c>
      <c r="C2363" s="123">
        <v>35000</v>
      </c>
      <c r="D2363" s="123">
        <v>14750</v>
      </c>
      <c r="E2363" s="149">
        <f t="shared" si="59"/>
        <v>42.142857142857146</v>
      </c>
    </row>
    <row r="2364" spans="1:5" x14ac:dyDescent="0.25">
      <c r="A2364" s="110" t="s">
        <v>190</v>
      </c>
      <c r="B2364" s="126">
        <v>35000</v>
      </c>
      <c r="C2364" s="126">
        <v>35000</v>
      </c>
      <c r="D2364" s="126">
        <v>14750</v>
      </c>
      <c r="E2364" s="148">
        <f t="shared" si="59"/>
        <v>42.142857142857146</v>
      </c>
    </row>
    <row r="2365" spans="1:5" x14ac:dyDescent="0.25">
      <c r="A2365" s="107" t="s">
        <v>50</v>
      </c>
      <c r="B2365" s="121">
        <v>35000</v>
      </c>
      <c r="C2365" s="121">
        <v>35000</v>
      </c>
      <c r="D2365" s="121">
        <v>14750</v>
      </c>
      <c r="E2365" s="147">
        <f t="shared" si="59"/>
        <v>42.142857142857146</v>
      </c>
    </row>
    <row r="2366" spans="1:5" x14ac:dyDescent="0.25">
      <c r="A2366" s="108" t="s">
        <v>70</v>
      </c>
      <c r="B2366" s="122"/>
      <c r="C2366" s="122"/>
      <c r="D2366" s="122">
        <v>14750</v>
      </c>
      <c r="E2366" s="150" t="str">
        <f t="shared" si="59"/>
        <v>-</v>
      </c>
    </row>
    <row r="2367" spans="1:5" x14ac:dyDescent="0.25">
      <c r="A2367" s="104" t="s">
        <v>580</v>
      </c>
      <c r="B2367" s="121">
        <v>34500</v>
      </c>
      <c r="C2367" s="121">
        <v>34500</v>
      </c>
      <c r="D2367" s="121">
        <v>7728.63</v>
      </c>
      <c r="E2367" s="147">
        <f t="shared" si="59"/>
        <v>22.401826086956522</v>
      </c>
    </row>
    <row r="2368" spans="1:5" x14ac:dyDescent="0.25">
      <c r="A2368" s="106" t="s">
        <v>581</v>
      </c>
      <c r="B2368" s="123">
        <v>21700</v>
      </c>
      <c r="C2368" s="123">
        <v>21700</v>
      </c>
      <c r="D2368" s="123">
        <v>0</v>
      </c>
      <c r="E2368" s="149">
        <f t="shared" si="59"/>
        <v>0</v>
      </c>
    </row>
    <row r="2369" spans="1:6" x14ac:dyDescent="0.25">
      <c r="A2369" s="110" t="s">
        <v>190</v>
      </c>
      <c r="B2369" s="126">
        <v>21700</v>
      </c>
      <c r="C2369" s="126">
        <v>21700</v>
      </c>
      <c r="D2369" s="126">
        <v>0</v>
      </c>
      <c r="E2369" s="148">
        <f t="shared" si="59"/>
        <v>0</v>
      </c>
    </row>
    <row r="2370" spans="1:6" x14ac:dyDescent="0.25">
      <c r="A2370" s="107" t="s">
        <v>50</v>
      </c>
      <c r="B2370" s="121">
        <v>21700</v>
      </c>
      <c r="C2370" s="121">
        <v>21700</v>
      </c>
      <c r="D2370" s="121">
        <v>0</v>
      </c>
      <c r="E2370" s="147">
        <f t="shared" si="59"/>
        <v>0</v>
      </c>
    </row>
    <row r="2371" spans="1:6" x14ac:dyDescent="0.25">
      <c r="A2371" s="106" t="s">
        <v>582</v>
      </c>
      <c r="B2371" s="123">
        <v>5000</v>
      </c>
      <c r="C2371" s="123">
        <v>5000</v>
      </c>
      <c r="D2371" s="123">
        <v>2381.63</v>
      </c>
      <c r="E2371" s="149">
        <f t="shared" si="59"/>
        <v>47.632600000000004</v>
      </c>
    </row>
    <row r="2372" spans="1:6" x14ac:dyDescent="0.25">
      <c r="A2372" s="110" t="s">
        <v>190</v>
      </c>
      <c r="B2372" s="126">
        <v>5000</v>
      </c>
      <c r="C2372" s="126">
        <v>5000</v>
      </c>
      <c r="D2372" s="126">
        <v>2381.63</v>
      </c>
      <c r="E2372" s="148">
        <f t="shared" si="59"/>
        <v>47.632600000000004</v>
      </c>
    </row>
    <row r="2373" spans="1:6" x14ac:dyDescent="0.25">
      <c r="A2373" s="107" t="s">
        <v>50</v>
      </c>
      <c r="B2373" s="121">
        <v>5000</v>
      </c>
      <c r="C2373" s="121">
        <v>5000</v>
      </c>
      <c r="D2373" s="121">
        <v>2381.63</v>
      </c>
      <c r="E2373" s="147">
        <f t="shared" si="59"/>
        <v>47.632600000000004</v>
      </c>
    </row>
    <row r="2374" spans="1:6" s="115" customFormat="1" x14ac:dyDescent="0.25">
      <c r="A2374" s="108" t="s">
        <v>66</v>
      </c>
      <c r="B2374" s="122"/>
      <c r="C2374" s="122"/>
      <c r="D2374" s="122">
        <v>1207</v>
      </c>
      <c r="E2374" s="150" t="str">
        <f t="shared" si="59"/>
        <v>-</v>
      </c>
      <c r="F2374"/>
    </row>
    <row r="2375" spans="1:6" s="115" customFormat="1" x14ac:dyDescent="0.25">
      <c r="A2375" s="108" t="s">
        <v>68</v>
      </c>
      <c r="B2375" s="122"/>
      <c r="C2375" s="122"/>
      <c r="D2375" s="122">
        <v>18.38</v>
      </c>
      <c r="E2375" s="150" t="str">
        <f t="shared" si="59"/>
        <v>-</v>
      </c>
      <c r="F2375"/>
    </row>
    <row r="2376" spans="1:6" s="115" customFormat="1" x14ac:dyDescent="0.25">
      <c r="A2376" s="108" t="s">
        <v>72</v>
      </c>
      <c r="B2376" s="122"/>
      <c r="C2376" s="122"/>
      <c r="D2376" s="122">
        <v>1156.25</v>
      </c>
      <c r="E2376" s="150" t="str">
        <f t="shared" ref="E2376:E2436" si="60">IFERROR(D2376/C2376*100,"-")</f>
        <v>-</v>
      </c>
      <c r="F2376"/>
    </row>
    <row r="2377" spans="1:6" s="115" customFormat="1" x14ac:dyDescent="0.25">
      <c r="A2377" s="106" t="s">
        <v>583</v>
      </c>
      <c r="B2377" s="123">
        <v>7800</v>
      </c>
      <c r="C2377" s="123">
        <v>7800</v>
      </c>
      <c r="D2377" s="123">
        <v>5347</v>
      </c>
      <c r="E2377" s="149">
        <f t="shared" si="60"/>
        <v>68.551282051282044</v>
      </c>
      <c r="F2377"/>
    </row>
    <row r="2378" spans="1:6" ht="14.25" customHeight="1" x14ac:dyDescent="0.25">
      <c r="A2378" s="110" t="s">
        <v>190</v>
      </c>
      <c r="B2378" s="126">
        <v>7800</v>
      </c>
      <c r="C2378" s="126">
        <v>7800</v>
      </c>
      <c r="D2378" s="126">
        <v>5347</v>
      </c>
      <c r="E2378" s="148">
        <f t="shared" si="60"/>
        <v>68.551282051282044</v>
      </c>
    </row>
    <row r="2379" spans="1:6" s="115" customFormat="1" ht="14.25" customHeight="1" x14ac:dyDescent="0.25">
      <c r="A2379" s="107" t="s">
        <v>50</v>
      </c>
      <c r="B2379" s="121">
        <v>7800</v>
      </c>
      <c r="C2379" s="121">
        <v>7800</v>
      </c>
      <c r="D2379" s="121">
        <v>5347</v>
      </c>
      <c r="E2379" s="147">
        <f t="shared" si="60"/>
        <v>68.551282051282044</v>
      </c>
      <c r="F2379"/>
    </row>
    <row r="2380" spans="1:6" s="115" customFormat="1" ht="14.25" customHeight="1" x14ac:dyDescent="0.25">
      <c r="A2380" s="108" t="s">
        <v>79</v>
      </c>
      <c r="B2380" s="122"/>
      <c r="C2380" s="122"/>
      <c r="D2380" s="122">
        <v>5347</v>
      </c>
      <c r="E2380" s="150" t="str">
        <f t="shared" si="60"/>
        <v>-</v>
      </c>
      <c r="F2380"/>
    </row>
    <row r="2381" spans="1:6" ht="14.25" customHeight="1" x14ac:dyDescent="0.25">
      <c r="A2381" s="104" t="s">
        <v>390</v>
      </c>
      <c r="B2381" s="121">
        <v>517960</v>
      </c>
      <c r="C2381" s="121">
        <v>517960</v>
      </c>
      <c r="D2381" s="121">
        <v>227957.57</v>
      </c>
      <c r="E2381" s="147">
        <f t="shared" si="60"/>
        <v>44.010651401652638</v>
      </c>
    </row>
    <row r="2382" spans="1:6" s="115" customFormat="1" ht="14.25" customHeight="1" x14ac:dyDescent="0.25">
      <c r="A2382" s="106" t="s">
        <v>493</v>
      </c>
      <c r="B2382" s="123">
        <v>180000</v>
      </c>
      <c r="C2382" s="123">
        <v>180000</v>
      </c>
      <c r="D2382" s="123">
        <v>3125</v>
      </c>
      <c r="E2382" s="149">
        <f t="shared" si="60"/>
        <v>1.7361111111111112</v>
      </c>
      <c r="F2382"/>
    </row>
    <row r="2383" spans="1:6" ht="14.25" customHeight="1" x14ac:dyDescent="0.25">
      <c r="A2383" s="110" t="s">
        <v>190</v>
      </c>
      <c r="B2383" s="126">
        <v>35000</v>
      </c>
      <c r="C2383" s="126">
        <v>35000</v>
      </c>
      <c r="D2383" s="126">
        <v>312.5</v>
      </c>
      <c r="E2383" s="148">
        <f t="shared" si="60"/>
        <v>0.89285714285714279</v>
      </c>
    </row>
    <row r="2384" spans="1:6" ht="14.25" customHeight="1" x14ac:dyDescent="0.25">
      <c r="A2384" s="107" t="s">
        <v>50</v>
      </c>
      <c r="B2384" s="121">
        <v>35000</v>
      </c>
      <c r="C2384" s="121">
        <v>35000</v>
      </c>
      <c r="D2384" s="121">
        <v>312.5</v>
      </c>
      <c r="E2384" s="147">
        <f t="shared" si="60"/>
        <v>0.89285714285714279</v>
      </c>
    </row>
    <row r="2385" spans="1:6" ht="14.25" customHeight="1" x14ac:dyDescent="0.25">
      <c r="A2385" s="108" t="s">
        <v>70</v>
      </c>
      <c r="B2385" s="122"/>
      <c r="C2385" s="122"/>
      <c r="D2385" s="122">
        <v>312.5</v>
      </c>
      <c r="E2385" s="150" t="str">
        <f t="shared" si="60"/>
        <v>-</v>
      </c>
    </row>
    <row r="2386" spans="1:6" ht="14.25" customHeight="1" x14ac:dyDescent="0.25">
      <c r="A2386" s="110" t="s">
        <v>194</v>
      </c>
      <c r="B2386" s="126">
        <v>145000</v>
      </c>
      <c r="C2386" s="126">
        <v>145000</v>
      </c>
      <c r="D2386" s="126">
        <v>2812.5</v>
      </c>
      <c r="E2386" s="148">
        <f t="shared" si="60"/>
        <v>1.9396551724137931</v>
      </c>
    </row>
    <row r="2387" spans="1:6" ht="14.25" customHeight="1" x14ac:dyDescent="0.25">
      <c r="A2387" s="107" t="s">
        <v>50</v>
      </c>
      <c r="B2387" s="121">
        <v>145000</v>
      </c>
      <c r="C2387" s="121">
        <v>145000</v>
      </c>
      <c r="D2387" s="121">
        <v>2812.5</v>
      </c>
      <c r="E2387" s="147">
        <f t="shared" si="60"/>
        <v>1.9396551724137931</v>
      </c>
    </row>
    <row r="2388" spans="1:6" ht="14.25" customHeight="1" x14ac:dyDescent="0.25">
      <c r="A2388" s="108" t="s">
        <v>70</v>
      </c>
      <c r="B2388" s="122"/>
      <c r="C2388" s="122"/>
      <c r="D2388" s="122">
        <v>2812.5</v>
      </c>
      <c r="E2388" s="150" t="str">
        <f t="shared" si="60"/>
        <v>-</v>
      </c>
    </row>
    <row r="2389" spans="1:6" ht="14.25" customHeight="1" x14ac:dyDescent="0.25">
      <c r="A2389" s="106" t="s">
        <v>494</v>
      </c>
      <c r="B2389" s="123">
        <v>217000</v>
      </c>
      <c r="C2389" s="123">
        <v>217000</v>
      </c>
      <c r="D2389" s="123">
        <v>195069.98</v>
      </c>
      <c r="E2389" s="149">
        <f t="shared" si="60"/>
        <v>89.894000000000005</v>
      </c>
    </row>
    <row r="2390" spans="1:6" ht="14.25" customHeight="1" x14ac:dyDescent="0.25">
      <c r="A2390" s="110" t="s">
        <v>190</v>
      </c>
      <c r="B2390" s="126">
        <v>42000</v>
      </c>
      <c r="C2390" s="126">
        <v>42000</v>
      </c>
      <c r="D2390" s="126">
        <v>31589.41</v>
      </c>
      <c r="E2390" s="148">
        <f t="shared" si="60"/>
        <v>75.212880952380957</v>
      </c>
    </row>
    <row r="2391" spans="1:6" ht="14.25" customHeight="1" x14ac:dyDescent="0.25">
      <c r="A2391" s="107" t="s">
        <v>50</v>
      </c>
      <c r="B2391" s="121">
        <v>42000</v>
      </c>
      <c r="C2391" s="121">
        <v>42000</v>
      </c>
      <c r="D2391" s="121">
        <v>31589.41</v>
      </c>
      <c r="E2391" s="147">
        <f t="shared" si="60"/>
        <v>75.212880952380957</v>
      </c>
    </row>
    <row r="2392" spans="1:6" s="115" customFormat="1" ht="14.25" customHeight="1" x14ac:dyDescent="0.25">
      <c r="A2392" s="108" t="s">
        <v>70</v>
      </c>
      <c r="B2392" s="122"/>
      <c r="C2392" s="122"/>
      <c r="D2392" s="122">
        <v>31589.41</v>
      </c>
      <c r="E2392" s="150" t="str">
        <f t="shared" si="60"/>
        <v>-</v>
      </c>
      <c r="F2392"/>
    </row>
    <row r="2393" spans="1:6" ht="14.25" customHeight="1" x14ac:dyDescent="0.25">
      <c r="A2393" s="110" t="s">
        <v>194</v>
      </c>
      <c r="B2393" s="126">
        <v>175000</v>
      </c>
      <c r="C2393" s="126">
        <v>175000</v>
      </c>
      <c r="D2393" s="126">
        <v>163480.57</v>
      </c>
      <c r="E2393" s="148">
        <f t="shared" si="60"/>
        <v>93.417468571428572</v>
      </c>
    </row>
    <row r="2394" spans="1:6" s="115" customFormat="1" ht="14.25" customHeight="1" x14ac:dyDescent="0.25">
      <c r="A2394" s="107" t="s">
        <v>50</v>
      </c>
      <c r="B2394" s="121">
        <v>175000</v>
      </c>
      <c r="C2394" s="121">
        <v>175000</v>
      </c>
      <c r="D2394" s="121">
        <v>163480.57</v>
      </c>
      <c r="E2394" s="147">
        <f t="shared" si="60"/>
        <v>93.417468571428572</v>
      </c>
      <c r="F2394"/>
    </row>
    <row r="2395" spans="1:6" x14ac:dyDescent="0.25">
      <c r="A2395" s="108" t="s">
        <v>70</v>
      </c>
      <c r="B2395" s="122"/>
      <c r="C2395" s="122"/>
      <c r="D2395" s="122">
        <v>163480.57</v>
      </c>
      <c r="E2395" s="150" t="str">
        <f t="shared" si="60"/>
        <v>-</v>
      </c>
    </row>
    <row r="2396" spans="1:6" s="115" customFormat="1" ht="13.5" customHeight="1" x14ac:dyDescent="0.25">
      <c r="A2396" s="106" t="s">
        <v>392</v>
      </c>
      <c r="B2396" s="123">
        <v>24650</v>
      </c>
      <c r="C2396" s="123">
        <v>24650</v>
      </c>
      <c r="D2396" s="123">
        <v>0</v>
      </c>
      <c r="E2396" s="149">
        <f t="shared" si="60"/>
        <v>0</v>
      </c>
      <c r="F2396"/>
    </row>
    <row r="2397" spans="1:6" ht="13.5" customHeight="1" x14ac:dyDescent="0.25">
      <c r="A2397" s="110" t="s">
        <v>190</v>
      </c>
      <c r="B2397" s="126">
        <v>24650</v>
      </c>
      <c r="C2397" s="126">
        <v>24650</v>
      </c>
      <c r="D2397" s="126">
        <v>0</v>
      </c>
      <c r="E2397" s="148">
        <f t="shared" si="60"/>
        <v>0</v>
      </c>
    </row>
    <row r="2398" spans="1:6" ht="13.5" customHeight="1" x14ac:dyDescent="0.25">
      <c r="A2398" s="107" t="s">
        <v>50</v>
      </c>
      <c r="B2398" s="121">
        <v>24650</v>
      </c>
      <c r="C2398" s="121">
        <v>24650</v>
      </c>
      <c r="D2398" s="121">
        <v>0</v>
      </c>
      <c r="E2398" s="147">
        <f t="shared" si="60"/>
        <v>0</v>
      </c>
    </row>
    <row r="2399" spans="1:6" ht="13.5" customHeight="1" x14ac:dyDescent="0.25">
      <c r="A2399" s="106" t="s">
        <v>495</v>
      </c>
      <c r="B2399" s="123">
        <v>38210</v>
      </c>
      <c r="C2399" s="123">
        <v>38210</v>
      </c>
      <c r="D2399" s="123">
        <v>15295.23</v>
      </c>
      <c r="E2399" s="149">
        <f t="shared" si="60"/>
        <v>40.029390211986389</v>
      </c>
    </row>
    <row r="2400" spans="1:6" ht="13.5" customHeight="1" x14ac:dyDescent="0.25">
      <c r="A2400" s="110" t="s">
        <v>190</v>
      </c>
      <c r="B2400" s="126">
        <v>38210</v>
      </c>
      <c r="C2400" s="126">
        <v>38210</v>
      </c>
      <c r="D2400" s="126">
        <v>15295.23</v>
      </c>
      <c r="E2400" s="148">
        <f t="shared" si="60"/>
        <v>40.029390211986389</v>
      </c>
    </row>
    <row r="2401" spans="1:6" s="115" customFormat="1" ht="13.5" customHeight="1" x14ac:dyDescent="0.25">
      <c r="A2401" s="107" t="s">
        <v>43</v>
      </c>
      <c r="B2401" s="121">
        <v>5570</v>
      </c>
      <c r="C2401" s="121">
        <v>5570</v>
      </c>
      <c r="D2401" s="121">
        <v>0</v>
      </c>
      <c r="E2401" s="147">
        <f t="shared" si="60"/>
        <v>0</v>
      </c>
      <c r="F2401"/>
    </row>
    <row r="2402" spans="1:6" ht="13.5" customHeight="1" x14ac:dyDescent="0.25">
      <c r="A2402" s="107" t="s">
        <v>50</v>
      </c>
      <c r="B2402" s="121">
        <v>32640</v>
      </c>
      <c r="C2402" s="121">
        <v>32640</v>
      </c>
      <c r="D2402" s="121">
        <v>15295.23</v>
      </c>
      <c r="E2402" s="147">
        <f t="shared" si="60"/>
        <v>46.860386029411764</v>
      </c>
    </row>
    <row r="2403" spans="1:6" ht="13.5" customHeight="1" x14ac:dyDescent="0.25">
      <c r="A2403" s="108" t="s">
        <v>52</v>
      </c>
      <c r="B2403" s="122"/>
      <c r="C2403" s="122"/>
      <c r="D2403" s="122">
        <v>1491.65</v>
      </c>
      <c r="E2403" s="150" t="str">
        <f t="shared" si="60"/>
        <v>-</v>
      </c>
    </row>
    <row r="2404" spans="1:6" ht="13.5" customHeight="1" x14ac:dyDescent="0.25">
      <c r="A2404" s="108" t="s">
        <v>70</v>
      </c>
      <c r="B2404" s="122"/>
      <c r="C2404" s="122"/>
      <c r="D2404" s="122">
        <v>13803.58</v>
      </c>
      <c r="E2404" s="150" t="str">
        <f t="shared" si="60"/>
        <v>-</v>
      </c>
    </row>
    <row r="2405" spans="1:6" ht="13.5" customHeight="1" x14ac:dyDescent="0.25">
      <c r="A2405" s="106" t="s">
        <v>584</v>
      </c>
      <c r="B2405" s="123">
        <v>58100</v>
      </c>
      <c r="C2405" s="123">
        <v>58100</v>
      </c>
      <c r="D2405" s="123">
        <v>14467.36</v>
      </c>
      <c r="E2405" s="149">
        <f t="shared" si="60"/>
        <v>24.9007917383821</v>
      </c>
    </row>
    <row r="2406" spans="1:6" ht="13.5" customHeight="1" x14ac:dyDescent="0.25">
      <c r="A2406" s="110" t="s">
        <v>190</v>
      </c>
      <c r="B2406" s="126">
        <v>58100</v>
      </c>
      <c r="C2406" s="126">
        <v>58100</v>
      </c>
      <c r="D2406" s="126">
        <v>14467.36</v>
      </c>
      <c r="E2406" s="148">
        <f t="shared" si="60"/>
        <v>24.9007917383821</v>
      </c>
    </row>
    <row r="2407" spans="1:6" ht="13.5" customHeight="1" x14ac:dyDescent="0.25">
      <c r="A2407" s="107" t="s">
        <v>43</v>
      </c>
      <c r="B2407" s="121">
        <v>21700</v>
      </c>
      <c r="C2407" s="121">
        <v>21700</v>
      </c>
      <c r="D2407" s="121">
        <v>12364.86</v>
      </c>
      <c r="E2407" s="147">
        <f t="shared" si="60"/>
        <v>56.980921658986183</v>
      </c>
    </row>
    <row r="2408" spans="1:6" ht="13.5" customHeight="1" x14ac:dyDescent="0.25">
      <c r="A2408" s="108" t="s">
        <v>45</v>
      </c>
      <c r="B2408" s="122"/>
      <c r="C2408" s="122"/>
      <c r="D2408" s="122">
        <v>10324.66</v>
      </c>
      <c r="E2408" s="150" t="str">
        <f t="shared" si="60"/>
        <v>-</v>
      </c>
    </row>
    <row r="2409" spans="1:6" ht="13.5" customHeight="1" x14ac:dyDescent="0.25">
      <c r="A2409" s="108" t="s">
        <v>49</v>
      </c>
      <c r="B2409" s="122"/>
      <c r="C2409" s="122"/>
      <c r="D2409" s="122">
        <v>2040.2</v>
      </c>
      <c r="E2409" s="150" t="str">
        <f t="shared" si="60"/>
        <v>-</v>
      </c>
    </row>
    <row r="2410" spans="1:6" s="115" customFormat="1" ht="13.5" customHeight="1" x14ac:dyDescent="0.25">
      <c r="A2410" s="107" t="s">
        <v>50</v>
      </c>
      <c r="B2410" s="121">
        <v>36400</v>
      </c>
      <c r="C2410" s="121">
        <v>36400</v>
      </c>
      <c r="D2410" s="121">
        <v>2102.5</v>
      </c>
      <c r="E2410" s="147">
        <f t="shared" si="60"/>
        <v>5.7760989010989015</v>
      </c>
      <c r="F2410"/>
    </row>
    <row r="2411" spans="1:6" ht="13.5" customHeight="1" x14ac:dyDescent="0.25">
      <c r="A2411" s="108" t="s">
        <v>66</v>
      </c>
      <c r="B2411" s="122"/>
      <c r="C2411" s="122"/>
      <c r="D2411" s="122">
        <v>2102.5</v>
      </c>
      <c r="E2411" s="150" t="str">
        <f t="shared" si="60"/>
        <v>-</v>
      </c>
    </row>
    <row r="2412" spans="1:6" ht="13.5" customHeight="1" x14ac:dyDescent="0.25">
      <c r="A2412" s="104" t="s">
        <v>585</v>
      </c>
      <c r="B2412" s="121">
        <v>261886</v>
      </c>
      <c r="C2412" s="121">
        <v>261746</v>
      </c>
      <c r="D2412" s="121">
        <v>71197.36</v>
      </c>
      <c r="E2412" s="147">
        <f t="shared" si="60"/>
        <v>27.200935257845394</v>
      </c>
    </row>
    <row r="2413" spans="1:6" ht="13.5" customHeight="1" x14ac:dyDescent="0.25">
      <c r="A2413" s="106" t="s">
        <v>496</v>
      </c>
      <c r="B2413" s="123">
        <v>41636</v>
      </c>
      <c r="C2413" s="123">
        <v>41636</v>
      </c>
      <c r="D2413" s="123">
        <v>7363.23</v>
      </c>
      <c r="E2413" s="149">
        <f t="shared" si="60"/>
        <v>17.684767989240079</v>
      </c>
    </row>
    <row r="2414" spans="1:6" ht="13.5" customHeight="1" x14ac:dyDescent="0.25">
      <c r="A2414" s="110" t="s">
        <v>190</v>
      </c>
      <c r="B2414" s="126">
        <v>35000</v>
      </c>
      <c r="C2414" s="126">
        <v>35000</v>
      </c>
      <c r="D2414" s="126">
        <v>6940.9</v>
      </c>
      <c r="E2414" s="148">
        <f t="shared" si="60"/>
        <v>19.831142857142854</v>
      </c>
    </row>
    <row r="2415" spans="1:6" x14ac:dyDescent="0.25">
      <c r="A2415" s="107" t="s">
        <v>89</v>
      </c>
      <c r="B2415" s="121">
        <v>35000</v>
      </c>
      <c r="C2415" s="121">
        <v>35000</v>
      </c>
      <c r="D2415" s="121">
        <v>6940.9</v>
      </c>
      <c r="E2415" s="147">
        <f t="shared" si="60"/>
        <v>19.831142857142854</v>
      </c>
    </row>
    <row r="2416" spans="1:6" s="115" customFormat="1" x14ac:dyDescent="0.25">
      <c r="A2416" s="108" t="s">
        <v>93</v>
      </c>
      <c r="B2416" s="122"/>
      <c r="C2416" s="122"/>
      <c r="D2416" s="122">
        <v>6940.9</v>
      </c>
      <c r="E2416" s="150" t="str">
        <f t="shared" si="60"/>
        <v>-</v>
      </c>
      <c r="F2416"/>
    </row>
    <row r="2417" spans="1:6" x14ac:dyDescent="0.25">
      <c r="A2417" s="110" t="s">
        <v>195</v>
      </c>
      <c r="B2417" s="126">
        <v>6636</v>
      </c>
      <c r="C2417" s="126">
        <v>6636</v>
      </c>
      <c r="D2417" s="126">
        <v>422.33</v>
      </c>
      <c r="E2417" s="148">
        <f t="shared" si="60"/>
        <v>6.3642254370102469</v>
      </c>
    </row>
    <row r="2418" spans="1:6" x14ac:dyDescent="0.25">
      <c r="A2418" s="107" t="s">
        <v>89</v>
      </c>
      <c r="B2418" s="121">
        <v>6636</v>
      </c>
      <c r="C2418" s="121">
        <v>6636</v>
      </c>
      <c r="D2418" s="121">
        <v>422.33</v>
      </c>
      <c r="E2418" s="147">
        <f t="shared" si="60"/>
        <v>6.3642254370102469</v>
      </c>
    </row>
    <row r="2419" spans="1:6" x14ac:dyDescent="0.25">
      <c r="A2419" s="108" t="s">
        <v>93</v>
      </c>
      <c r="B2419" s="122"/>
      <c r="C2419" s="122"/>
      <c r="D2419" s="122">
        <v>422.33</v>
      </c>
      <c r="E2419" s="150" t="str">
        <f t="shared" si="60"/>
        <v>-</v>
      </c>
    </row>
    <row r="2420" spans="1:6" x14ac:dyDescent="0.25">
      <c r="A2420" s="106" t="s">
        <v>497</v>
      </c>
      <c r="B2420" s="123">
        <v>220250</v>
      </c>
      <c r="C2420" s="123">
        <v>220110</v>
      </c>
      <c r="D2420" s="123">
        <v>63834.13</v>
      </c>
      <c r="E2420" s="149">
        <f t="shared" si="60"/>
        <v>29.001013129798736</v>
      </c>
    </row>
    <row r="2421" spans="1:6" x14ac:dyDescent="0.25">
      <c r="A2421" s="110" t="s">
        <v>190</v>
      </c>
      <c r="B2421" s="126">
        <v>220250</v>
      </c>
      <c r="C2421" s="126">
        <v>220110</v>
      </c>
      <c r="D2421" s="126">
        <v>63834.13</v>
      </c>
      <c r="E2421" s="148">
        <f t="shared" si="60"/>
        <v>29.001013129798736</v>
      </c>
    </row>
    <row r="2422" spans="1:6" x14ac:dyDescent="0.25">
      <c r="A2422" s="107" t="s">
        <v>50</v>
      </c>
      <c r="B2422" s="121">
        <v>90250</v>
      </c>
      <c r="C2422" s="121">
        <v>90110</v>
      </c>
      <c r="D2422" s="121">
        <v>43734.13</v>
      </c>
      <c r="E2422" s="147">
        <f t="shared" si="60"/>
        <v>48.534158251026518</v>
      </c>
    </row>
    <row r="2423" spans="1:6" x14ac:dyDescent="0.25">
      <c r="A2423" s="108" t="s">
        <v>64</v>
      </c>
      <c r="B2423" s="122"/>
      <c r="C2423" s="122"/>
      <c r="D2423" s="122">
        <v>18350</v>
      </c>
      <c r="E2423" s="150" t="str">
        <f t="shared" si="60"/>
        <v>-</v>
      </c>
    </row>
    <row r="2424" spans="1:6" s="115" customFormat="1" x14ac:dyDescent="0.25">
      <c r="A2424" s="108" t="s">
        <v>66</v>
      </c>
      <c r="B2424" s="122"/>
      <c r="C2424" s="122"/>
      <c r="D2424" s="122">
        <v>6325</v>
      </c>
      <c r="E2424" s="150" t="str">
        <f t="shared" si="60"/>
        <v>-</v>
      </c>
      <c r="F2424"/>
    </row>
    <row r="2425" spans="1:6" s="115" customFormat="1" x14ac:dyDescent="0.25">
      <c r="A2425" s="108" t="s">
        <v>70</v>
      </c>
      <c r="B2425" s="122"/>
      <c r="C2425" s="122"/>
      <c r="D2425" s="122">
        <v>8646.58</v>
      </c>
      <c r="E2425" s="150" t="str">
        <f t="shared" si="60"/>
        <v>-</v>
      </c>
      <c r="F2425"/>
    </row>
    <row r="2426" spans="1:6" x14ac:dyDescent="0.25">
      <c r="A2426" s="108" t="s">
        <v>72</v>
      </c>
      <c r="B2426" s="122"/>
      <c r="C2426" s="122"/>
      <c r="D2426" s="122">
        <v>9750</v>
      </c>
      <c r="E2426" s="150" t="str">
        <f t="shared" si="60"/>
        <v>-</v>
      </c>
    </row>
    <row r="2427" spans="1:6" x14ac:dyDescent="0.25">
      <c r="A2427" s="108" t="s">
        <v>74</v>
      </c>
      <c r="B2427" s="122"/>
      <c r="C2427" s="122"/>
      <c r="D2427" s="122">
        <v>260.55</v>
      </c>
      <c r="E2427" s="150" t="str">
        <f t="shared" si="60"/>
        <v>-</v>
      </c>
    </row>
    <row r="2428" spans="1:6" x14ac:dyDescent="0.25">
      <c r="A2428" s="108" t="s">
        <v>78</v>
      </c>
      <c r="B2428" s="122"/>
      <c r="C2428" s="122"/>
      <c r="D2428" s="122">
        <v>402</v>
      </c>
      <c r="E2428" s="150" t="str">
        <f t="shared" si="60"/>
        <v>-</v>
      </c>
    </row>
    <row r="2429" spans="1:6" x14ac:dyDescent="0.25">
      <c r="A2429" s="107" t="s">
        <v>89</v>
      </c>
      <c r="B2429" s="121">
        <v>40000</v>
      </c>
      <c r="C2429" s="121">
        <v>40000</v>
      </c>
      <c r="D2429" s="121">
        <v>4500</v>
      </c>
      <c r="E2429" s="147">
        <f t="shared" si="60"/>
        <v>11.25</v>
      </c>
    </row>
    <row r="2430" spans="1:6" x14ac:dyDescent="0.25">
      <c r="A2430" s="108" t="s">
        <v>92</v>
      </c>
      <c r="B2430" s="122"/>
      <c r="C2430" s="122"/>
      <c r="D2430" s="122">
        <v>2500</v>
      </c>
      <c r="E2430" s="150" t="str">
        <f t="shared" si="60"/>
        <v>-</v>
      </c>
    </row>
    <row r="2431" spans="1:6" x14ac:dyDescent="0.25">
      <c r="A2431" s="108" t="s">
        <v>93</v>
      </c>
      <c r="B2431" s="122"/>
      <c r="C2431" s="122"/>
      <c r="D2431" s="122">
        <v>2000</v>
      </c>
      <c r="E2431" s="150" t="str">
        <f t="shared" si="60"/>
        <v>-</v>
      </c>
    </row>
    <row r="2432" spans="1:6" s="115" customFormat="1" x14ac:dyDescent="0.25">
      <c r="A2432" s="107" t="s">
        <v>94</v>
      </c>
      <c r="B2432" s="121">
        <v>60000</v>
      </c>
      <c r="C2432" s="121">
        <v>60000</v>
      </c>
      <c r="D2432" s="121">
        <v>0</v>
      </c>
      <c r="E2432" s="147">
        <f t="shared" si="60"/>
        <v>0</v>
      </c>
      <c r="F2432"/>
    </row>
    <row r="2433" spans="1:6" x14ac:dyDescent="0.25">
      <c r="A2433" s="107" t="s">
        <v>104</v>
      </c>
      <c r="B2433" s="121">
        <v>30000</v>
      </c>
      <c r="C2433" s="121">
        <v>30000</v>
      </c>
      <c r="D2433" s="121">
        <v>15600</v>
      </c>
      <c r="E2433" s="147">
        <f t="shared" si="60"/>
        <v>52</v>
      </c>
    </row>
    <row r="2434" spans="1:6" x14ac:dyDescent="0.25">
      <c r="A2434" s="108" t="s">
        <v>106</v>
      </c>
      <c r="B2434" s="122"/>
      <c r="C2434" s="122"/>
      <c r="D2434" s="122">
        <v>15600</v>
      </c>
      <c r="E2434" s="150" t="str">
        <f t="shared" si="60"/>
        <v>-</v>
      </c>
    </row>
    <row r="2435" spans="1:6" x14ac:dyDescent="0.25">
      <c r="A2435" s="104" t="s">
        <v>586</v>
      </c>
      <c r="B2435" s="121">
        <v>937900</v>
      </c>
      <c r="C2435" s="121">
        <v>937900</v>
      </c>
      <c r="D2435" s="121">
        <v>437895.8</v>
      </c>
      <c r="E2435" s="147">
        <f t="shared" si="60"/>
        <v>46.688964708391083</v>
      </c>
    </row>
    <row r="2436" spans="1:6" x14ac:dyDescent="0.25">
      <c r="A2436" s="106" t="s">
        <v>587</v>
      </c>
      <c r="B2436" s="123">
        <v>193400</v>
      </c>
      <c r="C2436" s="123">
        <v>193400</v>
      </c>
      <c r="D2436" s="123">
        <v>12000</v>
      </c>
      <c r="E2436" s="149">
        <f t="shared" si="60"/>
        <v>6.2047569803516032</v>
      </c>
    </row>
    <row r="2437" spans="1:6" x14ac:dyDescent="0.25">
      <c r="A2437" s="110" t="s">
        <v>190</v>
      </c>
      <c r="B2437" s="126">
        <v>193400</v>
      </c>
      <c r="C2437" s="126">
        <v>193400</v>
      </c>
      <c r="D2437" s="126">
        <v>12000</v>
      </c>
      <c r="E2437" s="148">
        <f t="shared" ref="E2437:E2499" si="61">IFERROR(D2437/C2437*100,"-")</f>
        <v>6.2047569803516032</v>
      </c>
    </row>
    <row r="2438" spans="1:6" x14ac:dyDescent="0.25">
      <c r="A2438" s="107" t="s">
        <v>89</v>
      </c>
      <c r="B2438" s="121">
        <v>63200</v>
      </c>
      <c r="C2438" s="121">
        <v>63200</v>
      </c>
      <c r="D2438" s="121">
        <v>2000</v>
      </c>
      <c r="E2438" s="147">
        <f t="shared" si="61"/>
        <v>3.1645569620253164</v>
      </c>
    </row>
    <row r="2439" spans="1:6" x14ac:dyDescent="0.25">
      <c r="A2439" s="108" t="s">
        <v>93</v>
      </c>
      <c r="B2439" s="122"/>
      <c r="C2439" s="122"/>
      <c r="D2439" s="122">
        <v>2000</v>
      </c>
      <c r="E2439" s="150" t="str">
        <f t="shared" si="61"/>
        <v>-</v>
      </c>
    </row>
    <row r="2440" spans="1:6" x14ac:dyDescent="0.25">
      <c r="A2440" s="107" t="s">
        <v>100</v>
      </c>
      <c r="B2440" s="121">
        <v>130200</v>
      </c>
      <c r="C2440" s="121">
        <v>130200</v>
      </c>
      <c r="D2440" s="121">
        <v>10000</v>
      </c>
      <c r="E2440" s="147">
        <f t="shared" si="61"/>
        <v>7.6804915514592942</v>
      </c>
    </row>
    <row r="2441" spans="1:6" x14ac:dyDescent="0.25">
      <c r="A2441" s="108" t="s">
        <v>102</v>
      </c>
      <c r="B2441" s="122"/>
      <c r="C2441" s="122"/>
      <c r="D2441" s="122">
        <v>10000</v>
      </c>
      <c r="E2441" s="150" t="str">
        <f t="shared" si="61"/>
        <v>-</v>
      </c>
    </row>
    <row r="2442" spans="1:6" x14ac:dyDescent="0.25">
      <c r="A2442" s="106" t="s">
        <v>588</v>
      </c>
      <c r="B2442" s="123">
        <v>9000</v>
      </c>
      <c r="C2442" s="123">
        <v>9000</v>
      </c>
      <c r="D2442" s="123">
        <v>0</v>
      </c>
      <c r="E2442" s="149">
        <f t="shared" si="61"/>
        <v>0</v>
      </c>
    </row>
    <row r="2443" spans="1:6" x14ac:dyDescent="0.25">
      <c r="A2443" s="110" t="s">
        <v>190</v>
      </c>
      <c r="B2443" s="126">
        <v>9000</v>
      </c>
      <c r="C2443" s="126">
        <v>9000</v>
      </c>
      <c r="D2443" s="126">
        <v>0</v>
      </c>
      <c r="E2443" s="148">
        <f t="shared" si="61"/>
        <v>0</v>
      </c>
    </row>
    <row r="2444" spans="1:6" x14ac:dyDescent="0.25">
      <c r="A2444" s="107" t="s">
        <v>50</v>
      </c>
      <c r="B2444" s="121">
        <v>9000</v>
      </c>
      <c r="C2444" s="121">
        <v>9000</v>
      </c>
      <c r="D2444" s="121">
        <v>0</v>
      </c>
      <c r="E2444" s="147">
        <f t="shared" si="61"/>
        <v>0</v>
      </c>
    </row>
    <row r="2445" spans="1:6" s="156" customFormat="1" x14ac:dyDescent="0.25">
      <c r="A2445" s="106" t="s">
        <v>589</v>
      </c>
      <c r="B2445" s="123">
        <v>220000</v>
      </c>
      <c r="C2445" s="123">
        <v>220000</v>
      </c>
      <c r="D2445" s="123">
        <v>120000</v>
      </c>
      <c r="E2445" s="149">
        <f t="shared" si="61"/>
        <v>54.54545454545454</v>
      </c>
      <c r="F2445"/>
    </row>
    <row r="2446" spans="1:6" x14ac:dyDescent="0.25">
      <c r="A2446" s="110" t="s">
        <v>190</v>
      </c>
      <c r="B2446" s="126">
        <v>220000</v>
      </c>
      <c r="C2446" s="126">
        <v>220000</v>
      </c>
      <c r="D2446" s="126">
        <v>120000</v>
      </c>
      <c r="E2446" s="148">
        <f t="shared" si="61"/>
        <v>54.54545454545454</v>
      </c>
    </row>
    <row r="2447" spans="1:6" x14ac:dyDescent="0.25">
      <c r="A2447" s="107" t="s">
        <v>104</v>
      </c>
      <c r="B2447" s="121">
        <v>220000</v>
      </c>
      <c r="C2447" s="121">
        <v>220000</v>
      </c>
      <c r="D2447" s="121">
        <v>120000</v>
      </c>
      <c r="E2447" s="147">
        <f t="shared" si="61"/>
        <v>54.54545454545454</v>
      </c>
    </row>
    <row r="2448" spans="1:6" x14ac:dyDescent="0.25">
      <c r="A2448" s="108" t="s">
        <v>106</v>
      </c>
      <c r="B2448" s="122"/>
      <c r="C2448" s="122"/>
      <c r="D2448" s="122">
        <v>120000</v>
      </c>
      <c r="E2448" s="150" t="str">
        <f t="shared" si="61"/>
        <v>-</v>
      </c>
    </row>
    <row r="2449" spans="1:6" x14ac:dyDescent="0.25">
      <c r="A2449" s="106" t="s">
        <v>590</v>
      </c>
      <c r="B2449" s="123">
        <v>330000</v>
      </c>
      <c r="C2449" s="123">
        <v>330000</v>
      </c>
      <c r="D2449" s="123">
        <v>271395.8</v>
      </c>
      <c r="E2449" s="149">
        <f t="shared" si="61"/>
        <v>82.241151515151515</v>
      </c>
    </row>
    <row r="2450" spans="1:6" x14ac:dyDescent="0.25">
      <c r="A2450" s="110" t="s">
        <v>190</v>
      </c>
      <c r="B2450" s="126">
        <v>330000</v>
      </c>
      <c r="C2450" s="126">
        <v>330000</v>
      </c>
      <c r="D2450" s="126">
        <v>220015.85</v>
      </c>
      <c r="E2450" s="148">
        <f t="shared" si="61"/>
        <v>66.671469696969694</v>
      </c>
    </row>
    <row r="2451" spans="1:6" s="115" customFormat="1" x14ac:dyDescent="0.25">
      <c r="A2451" s="107" t="s">
        <v>50</v>
      </c>
      <c r="B2451" s="121">
        <v>35000</v>
      </c>
      <c r="C2451" s="121">
        <v>35000</v>
      </c>
      <c r="D2451" s="121">
        <v>10472.18</v>
      </c>
      <c r="E2451" s="147">
        <f t="shared" si="61"/>
        <v>29.92051428571429</v>
      </c>
      <c r="F2451"/>
    </row>
    <row r="2452" spans="1:6" x14ac:dyDescent="0.25">
      <c r="A2452" s="108" t="s">
        <v>68</v>
      </c>
      <c r="B2452" s="122"/>
      <c r="C2452" s="122"/>
      <c r="D2452" s="122">
        <v>3128.38</v>
      </c>
      <c r="E2452" s="150" t="str">
        <f t="shared" si="61"/>
        <v>-</v>
      </c>
    </row>
    <row r="2453" spans="1:6" x14ac:dyDescent="0.25">
      <c r="A2453" s="108" t="s">
        <v>70</v>
      </c>
      <c r="B2453" s="122"/>
      <c r="C2453" s="122"/>
      <c r="D2453" s="122">
        <v>3625</v>
      </c>
      <c r="E2453" s="150" t="str">
        <f t="shared" si="61"/>
        <v>-</v>
      </c>
    </row>
    <row r="2454" spans="1:6" x14ac:dyDescent="0.25">
      <c r="A2454" s="108" t="s">
        <v>71</v>
      </c>
      <c r="B2454" s="122"/>
      <c r="C2454" s="122"/>
      <c r="D2454" s="122">
        <v>3718.8</v>
      </c>
      <c r="E2454" s="150" t="str">
        <f t="shared" si="61"/>
        <v>-</v>
      </c>
    </row>
    <row r="2455" spans="1:6" x14ac:dyDescent="0.25">
      <c r="A2455" s="107" t="s">
        <v>112</v>
      </c>
      <c r="B2455" s="121">
        <v>285000</v>
      </c>
      <c r="C2455" s="121">
        <v>285000</v>
      </c>
      <c r="D2455" s="121">
        <v>209543.67</v>
      </c>
      <c r="E2455" s="147">
        <f t="shared" si="61"/>
        <v>73.524094736842102</v>
      </c>
    </row>
    <row r="2456" spans="1:6" x14ac:dyDescent="0.25">
      <c r="A2456" s="108" t="s">
        <v>290</v>
      </c>
      <c r="B2456" s="122"/>
      <c r="C2456" s="122"/>
      <c r="D2456" s="122">
        <v>209543.67</v>
      </c>
      <c r="E2456" s="150" t="str">
        <f t="shared" si="61"/>
        <v>-</v>
      </c>
    </row>
    <row r="2457" spans="1:6" x14ac:dyDescent="0.25">
      <c r="A2457" s="107" t="s">
        <v>115</v>
      </c>
      <c r="B2457" s="121">
        <v>10000</v>
      </c>
      <c r="C2457" s="121">
        <v>10000</v>
      </c>
      <c r="D2457" s="121">
        <v>0</v>
      </c>
      <c r="E2457" s="147">
        <f t="shared" si="61"/>
        <v>0</v>
      </c>
    </row>
    <row r="2458" spans="1:6" x14ac:dyDescent="0.25">
      <c r="A2458" s="110" t="s">
        <v>195</v>
      </c>
      <c r="B2458" s="126">
        <v>0</v>
      </c>
      <c r="C2458" s="126">
        <v>0</v>
      </c>
      <c r="D2458" s="126">
        <v>51379.95</v>
      </c>
      <c r="E2458" s="148" t="str">
        <f t="shared" si="61"/>
        <v>-</v>
      </c>
    </row>
    <row r="2459" spans="1:6" x14ac:dyDescent="0.25">
      <c r="A2459" s="107" t="s">
        <v>112</v>
      </c>
      <c r="B2459" s="121">
        <v>0</v>
      </c>
      <c r="C2459" s="121">
        <v>0</v>
      </c>
      <c r="D2459" s="121">
        <v>51379.95</v>
      </c>
      <c r="E2459" s="147" t="str">
        <f t="shared" si="61"/>
        <v>-</v>
      </c>
    </row>
    <row r="2460" spans="1:6" x14ac:dyDescent="0.25">
      <c r="A2460" s="108" t="s">
        <v>290</v>
      </c>
      <c r="B2460" s="122"/>
      <c r="C2460" s="122"/>
      <c r="D2460" s="122">
        <v>51379.95</v>
      </c>
      <c r="E2460" s="150" t="str">
        <f t="shared" si="61"/>
        <v>-</v>
      </c>
    </row>
    <row r="2461" spans="1:6" x14ac:dyDescent="0.25">
      <c r="A2461" s="106" t="s">
        <v>591</v>
      </c>
      <c r="B2461" s="123">
        <v>55500</v>
      </c>
      <c r="C2461" s="123">
        <v>55500</v>
      </c>
      <c r="D2461" s="123">
        <v>34500</v>
      </c>
      <c r="E2461" s="149">
        <f t="shared" si="61"/>
        <v>62.162162162162161</v>
      </c>
    </row>
    <row r="2462" spans="1:6" x14ac:dyDescent="0.25">
      <c r="A2462" s="110" t="s">
        <v>190</v>
      </c>
      <c r="B2462" s="126">
        <v>21000</v>
      </c>
      <c r="C2462" s="126">
        <v>21000</v>
      </c>
      <c r="D2462" s="126">
        <v>0</v>
      </c>
      <c r="E2462" s="148">
        <f t="shared" si="61"/>
        <v>0</v>
      </c>
    </row>
    <row r="2463" spans="1:6" x14ac:dyDescent="0.25">
      <c r="A2463" s="107" t="s">
        <v>94</v>
      </c>
      <c r="B2463" s="121">
        <v>21000</v>
      </c>
      <c r="C2463" s="121">
        <v>21000</v>
      </c>
      <c r="D2463" s="121">
        <v>0</v>
      </c>
      <c r="E2463" s="147">
        <f t="shared" si="61"/>
        <v>0</v>
      </c>
    </row>
    <row r="2464" spans="1:6" x14ac:dyDescent="0.25">
      <c r="A2464" s="110" t="s">
        <v>195</v>
      </c>
      <c r="B2464" s="126">
        <v>34500</v>
      </c>
      <c r="C2464" s="126">
        <v>34500</v>
      </c>
      <c r="D2464" s="126">
        <v>34500</v>
      </c>
      <c r="E2464" s="148">
        <f t="shared" si="61"/>
        <v>100</v>
      </c>
    </row>
    <row r="2465" spans="1:6" x14ac:dyDescent="0.25">
      <c r="A2465" s="107" t="s">
        <v>94</v>
      </c>
      <c r="B2465" s="121">
        <v>34500</v>
      </c>
      <c r="C2465" s="121">
        <v>34500</v>
      </c>
      <c r="D2465" s="121">
        <v>34500</v>
      </c>
      <c r="E2465" s="147">
        <f t="shared" si="61"/>
        <v>100</v>
      </c>
    </row>
    <row r="2466" spans="1:6" x14ac:dyDescent="0.25">
      <c r="A2466" s="108" t="s">
        <v>536</v>
      </c>
      <c r="B2466" s="122"/>
      <c r="C2466" s="122"/>
      <c r="D2466" s="122">
        <v>34500</v>
      </c>
      <c r="E2466" s="150" t="str">
        <f t="shared" si="61"/>
        <v>-</v>
      </c>
    </row>
    <row r="2467" spans="1:6" x14ac:dyDescent="0.25">
      <c r="A2467" s="106" t="s">
        <v>592</v>
      </c>
      <c r="B2467" s="123">
        <v>70000</v>
      </c>
      <c r="C2467" s="123">
        <v>70000</v>
      </c>
      <c r="D2467" s="123">
        <v>0</v>
      </c>
      <c r="E2467" s="149">
        <f t="shared" si="61"/>
        <v>0</v>
      </c>
    </row>
    <row r="2468" spans="1:6" x14ac:dyDescent="0.25">
      <c r="A2468" s="110" t="s">
        <v>190</v>
      </c>
      <c r="B2468" s="126">
        <v>70000</v>
      </c>
      <c r="C2468" s="126">
        <v>70000</v>
      </c>
      <c r="D2468" s="126">
        <v>0</v>
      </c>
      <c r="E2468" s="148">
        <f t="shared" si="61"/>
        <v>0</v>
      </c>
    </row>
    <row r="2469" spans="1:6" x14ac:dyDescent="0.25">
      <c r="A2469" s="107" t="s">
        <v>94</v>
      </c>
      <c r="B2469" s="121">
        <v>70000</v>
      </c>
      <c r="C2469" s="121">
        <v>70000</v>
      </c>
      <c r="D2469" s="121">
        <v>0</v>
      </c>
      <c r="E2469" s="147">
        <f t="shared" si="61"/>
        <v>0</v>
      </c>
    </row>
    <row r="2470" spans="1:6" s="156" customFormat="1" x14ac:dyDescent="0.25">
      <c r="A2470" s="106" t="s">
        <v>593</v>
      </c>
      <c r="B2470" s="123">
        <v>60000</v>
      </c>
      <c r="C2470" s="123">
        <v>60000</v>
      </c>
      <c r="D2470" s="123">
        <v>0</v>
      </c>
      <c r="E2470" s="149">
        <f t="shared" si="61"/>
        <v>0</v>
      </c>
      <c r="F2470"/>
    </row>
    <row r="2471" spans="1:6" x14ac:dyDescent="0.25">
      <c r="A2471" s="110" t="s">
        <v>190</v>
      </c>
      <c r="B2471" s="126">
        <v>60000</v>
      </c>
      <c r="C2471" s="126">
        <v>60000</v>
      </c>
      <c r="D2471" s="126">
        <v>0</v>
      </c>
      <c r="E2471" s="148">
        <f t="shared" si="61"/>
        <v>0</v>
      </c>
    </row>
    <row r="2472" spans="1:6" x14ac:dyDescent="0.25">
      <c r="A2472" s="107" t="s">
        <v>50</v>
      </c>
      <c r="B2472" s="121">
        <v>20000</v>
      </c>
      <c r="C2472" s="121">
        <v>20000</v>
      </c>
      <c r="D2472" s="121">
        <v>0</v>
      </c>
      <c r="E2472" s="147">
        <f t="shared" si="61"/>
        <v>0</v>
      </c>
    </row>
    <row r="2473" spans="1:6" x14ac:dyDescent="0.25">
      <c r="A2473" s="107" t="s">
        <v>112</v>
      </c>
      <c r="B2473" s="121">
        <v>40000</v>
      </c>
      <c r="C2473" s="121">
        <v>40000</v>
      </c>
      <c r="D2473" s="121">
        <v>0</v>
      </c>
      <c r="E2473" s="147">
        <f t="shared" si="61"/>
        <v>0</v>
      </c>
    </row>
    <row r="2474" spans="1:6" x14ac:dyDescent="0.25">
      <c r="A2474" s="104" t="s">
        <v>498</v>
      </c>
      <c r="B2474" s="121">
        <v>606160</v>
      </c>
      <c r="C2474" s="121">
        <v>606160</v>
      </c>
      <c r="D2474" s="121">
        <v>196169</v>
      </c>
      <c r="E2474" s="147">
        <f t="shared" si="61"/>
        <v>32.36257753728389</v>
      </c>
    </row>
    <row r="2475" spans="1:6" x14ac:dyDescent="0.25">
      <c r="A2475" s="106" t="s">
        <v>499</v>
      </c>
      <c r="B2475" s="123">
        <v>220000</v>
      </c>
      <c r="C2475" s="123">
        <v>220000</v>
      </c>
      <c r="D2475" s="123">
        <v>140835</v>
      </c>
      <c r="E2475" s="149">
        <f t="shared" si="61"/>
        <v>64.015909090909091</v>
      </c>
    </row>
    <row r="2476" spans="1:6" s="156" customFormat="1" x14ac:dyDescent="0.25">
      <c r="A2476" s="110" t="s">
        <v>190</v>
      </c>
      <c r="B2476" s="126">
        <v>220000</v>
      </c>
      <c r="C2476" s="126">
        <v>220000</v>
      </c>
      <c r="D2476" s="126">
        <v>140835</v>
      </c>
      <c r="E2476" s="148">
        <f t="shared" si="61"/>
        <v>64.015909090909091</v>
      </c>
      <c r="F2476"/>
    </row>
    <row r="2477" spans="1:6" x14ac:dyDescent="0.25">
      <c r="A2477" s="107" t="s">
        <v>104</v>
      </c>
      <c r="B2477" s="121">
        <v>220000</v>
      </c>
      <c r="C2477" s="121">
        <v>220000</v>
      </c>
      <c r="D2477" s="121">
        <v>140835</v>
      </c>
      <c r="E2477" s="147">
        <f t="shared" si="61"/>
        <v>64.015909090909091</v>
      </c>
    </row>
    <row r="2478" spans="1:6" x14ac:dyDescent="0.25">
      <c r="A2478" s="108" t="s">
        <v>106</v>
      </c>
      <c r="B2478" s="122"/>
      <c r="C2478" s="122"/>
      <c r="D2478" s="122">
        <v>140835</v>
      </c>
      <c r="E2478" s="150" t="str">
        <f t="shared" si="61"/>
        <v>-</v>
      </c>
    </row>
    <row r="2479" spans="1:6" x14ac:dyDescent="0.25">
      <c r="A2479" s="106" t="s">
        <v>500</v>
      </c>
      <c r="B2479" s="123">
        <v>77836</v>
      </c>
      <c r="C2479" s="123">
        <v>77836</v>
      </c>
      <c r="D2479" s="123">
        <v>24822.5</v>
      </c>
      <c r="E2479" s="149">
        <f t="shared" si="61"/>
        <v>31.890770337632972</v>
      </c>
    </row>
    <row r="2480" spans="1:6" x14ac:dyDescent="0.25">
      <c r="A2480" s="110" t="s">
        <v>190</v>
      </c>
      <c r="B2480" s="126">
        <v>77836</v>
      </c>
      <c r="C2480" s="126">
        <v>77836</v>
      </c>
      <c r="D2480" s="126">
        <v>24822.5</v>
      </c>
      <c r="E2480" s="148">
        <f t="shared" si="61"/>
        <v>31.890770337632972</v>
      </c>
    </row>
    <row r="2481" spans="1:6" x14ac:dyDescent="0.25">
      <c r="A2481" s="107" t="s">
        <v>50</v>
      </c>
      <c r="B2481" s="121">
        <v>22310</v>
      </c>
      <c r="C2481" s="121">
        <v>22310</v>
      </c>
      <c r="D2481" s="121">
        <v>2522.5</v>
      </c>
      <c r="E2481" s="147">
        <f t="shared" si="61"/>
        <v>11.30658897355446</v>
      </c>
    </row>
    <row r="2482" spans="1:6" x14ac:dyDescent="0.25">
      <c r="A2482" s="108" t="s">
        <v>70</v>
      </c>
      <c r="B2482" s="122"/>
      <c r="C2482" s="122"/>
      <c r="D2482" s="122">
        <v>1925</v>
      </c>
      <c r="E2482" s="150" t="str">
        <f t="shared" si="61"/>
        <v>-</v>
      </c>
    </row>
    <row r="2483" spans="1:6" x14ac:dyDescent="0.25">
      <c r="A2483" s="108" t="s">
        <v>72</v>
      </c>
      <c r="B2483" s="122"/>
      <c r="C2483" s="122"/>
      <c r="D2483" s="122">
        <v>97.5</v>
      </c>
      <c r="E2483" s="150" t="str">
        <f t="shared" si="61"/>
        <v>-</v>
      </c>
    </row>
    <row r="2484" spans="1:6" s="156" customFormat="1" x14ac:dyDescent="0.25">
      <c r="A2484" s="108" t="s">
        <v>78</v>
      </c>
      <c r="B2484" s="122"/>
      <c r="C2484" s="122"/>
      <c r="D2484" s="122">
        <v>500</v>
      </c>
      <c r="E2484" s="150" t="str">
        <f t="shared" si="61"/>
        <v>-</v>
      </c>
      <c r="F2484"/>
    </row>
    <row r="2485" spans="1:6" x14ac:dyDescent="0.25">
      <c r="A2485" s="107" t="s">
        <v>104</v>
      </c>
      <c r="B2485" s="121">
        <v>45526</v>
      </c>
      <c r="C2485" s="121">
        <v>45526</v>
      </c>
      <c r="D2485" s="121">
        <v>22300</v>
      </c>
      <c r="E2485" s="147">
        <f t="shared" si="61"/>
        <v>48.982998726002727</v>
      </c>
    </row>
    <row r="2486" spans="1:6" x14ac:dyDescent="0.25">
      <c r="A2486" s="108" t="s">
        <v>106</v>
      </c>
      <c r="B2486" s="122"/>
      <c r="C2486" s="122"/>
      <c r="D2486" s="122">
        <v>22300</v>
      </c>
      <c r="E2486" s="150" t="str">
        <f t="shared" si="61"/>
        <v>-</v>
      </c>
    </row>
    <row r="2487" spans="1:6" x14ac:dyDescent="0.25">
      <c r="A2487" s="107" t="s">
        <v>115</v>
      </c>
      <c r="B2487" s="121">
        <v>10000</v>
      </c>
      <c r="C2487" s="121">
        <v>10000</v>
      </c>
      <c r="D2487" s="121">
        <v>0</v>
      </c>
      <c r="E2487" s="147">
        <f t="shared" si="61"/>
        <v>0</v>
      </c>
    </row>
    <row r="2488" spans="1:6" x14ac:dyDescent="0.25">
      <c r="A2488" s="106" t="s">
        <v>501</v>
      </c>
      <c r="B2488" s="123">
        <v>2124</v>
      </c>
      <c r="C2488" s="123">
        <v>2124</v>
      </c>
      <c r="D2488" s="123">
        <v>0</v>
      </c>
      <c r="E2488" s="149">
        <f t="shared" si="61"/>
        <v>0</v>
      </c>
    </row>
    <row r="2489" spans="1:6" x14ac:dyDescent="0.25">
      <c r="A2489" s="110" t="s">
        <v>190</v>
      </c>
      <c r="B2489" s="126">
        <v>2124</v>
      </c>
      <c r="C2489" s="126">
        <v>2124</v>
      </c>
      <c r="D2489" s="126">
        <v>0</v>
      </c>
      <c r="E2489" s="148">
        <f t="shared" si="61"/>
        <v>0</v>
      </c>
    </row>
    <row r="2490" spans="1:6" x14ac:dyDescent="0.25">
      <c r="A2490" s="107" t="s">
        <v>50</v>
      </c>
      <c r="B2490" s="121">
        <v>797</v>
      </c>
      <c r="C2490" s="121">
        <v>797</v>
      </c>
      <c r="D2490" s="121">
        <v>0</v>
      </c>
      <c r="E2490" s="147">
        <f t="shared" si="61"/>
        <v>0</v>
      </c>
    </row>
    <row r="2491" spans="1:6" x14ac:dyDescent="0.25">
      <c r="A2491" s="107" t="s">
        <v>94</v>
      </c>
      <c r="B2491" s="121">
        <v>1327</v>
      </c>
      <c r="C2491" s="121">
        <v>1327</v>
      </c>
      <c r="D2491" s="121">
        <v>0</v>
      </c>
      <c r="E2491" s="147">
        <f t="shared" si="61"/>
        <v>0</v>
      </c>
    </row>
    <row r="2492" spans="1:6" x14ac:dyDescent="0.25">
      <c r="A2492" s="106" t="s">
        <v>502</v>
      </c>
      <c r="B2492" s="123">
        <v>6200</v>
      </c>
      <c r="C2492" s="123">
        <v>6200</v>
      </c>
      <c r="D2492" s="123">
        <v>1424</v>
      </c>
      <c r="E2492" s="149">
        <f t="shared" si="61"/>
        <v>22.967741935483872</v>
      </c>
    </row>
    <row r="2493" spans="1:6" x14ac:dyDescent="0.25">
      <c r="A2493" s="110" t="s">
        <v>190</v>
      </c>
      <c r="B2493" s="126">
        <v>6200</v>
      </c>
      <c r="C2493" s="126">
        <v>6200</v>
      </c>
      <c r="D2493" s="126">
        <v>1424</v>
      </c>
      <c r="E2493" s="148">
        <f t="shared" si="61"/>
        <v>22.967741935483872</v>
      </c>
    </row>
    <row r="2494" spans="1:6" x14ac:dyDescent="0.25">
      <c r="A2494" s="107" t="s">
        <v>50</v>
      </c>
      <c r="B2494" s="121">
        <v>6200</v>
      </c>
      <c r="C2494" s="121">
        <v>6200</v>
      </c>
      <c r="D2494" s="121">
        <v>1424</v>
      </c>
      <c r="E2494" s="147">
        <f t="shared" si="61"/>
        <v>22.967741935483872</v>
      </c>
    </row>
    <row r="2495" spans="1:6" x14ac:dyDescent="0.25">
      <c r="A2495" s="108" t="s">
        <v>78</v>
      </c>
      <c r="B2495" s="122"/>
      <c r="C2495" s="122"/>
      <c r="D2495" s="122">
        <v>224</v>
      </c>
      <c r="E2495" s="150" t="str">
        <f t="shared" si="61"/>
        <v>-</v>
      </c>
    </row>
    <row r="2496" spans="1:6" x14ac:dyDescent="0.25">
      <c r="A2496" s="108" t="s">
        <v>79</v>
      </c>
      <c r="B2496" s="122"/>
      <c r="C2496" s="122"/>
      <c r="D2496" s="122">
        <v>1200</v>
      </c>
      <c r="E2496" s="150" t="str">
        <f t="shared" si="61"/>
        <v>-</v>
      </c>
    </row>
    <row r="2497" spans="1:6" x14ac:dyDescent="0.25">
      <c r="A2497" s="106" t="s">
        <v>503</v>
      </c>
      <c r="B2497" s="123">
        <v>300000</v>
      </c>
      <c r="C2497" s="123">
        <v>300000</v>
      </c>
      <c r="D2497" s="123">
        <v>29087.5</v>
      </c>
      <c r="E2497" s="149">
        <f t="shared" si="61"/>
        <v>9.6958333333333329</v>
      </c>
    </row>
    <row r="2498" spans="1:6" x14ac:dyDescent="0.25">
      <c r="A2498" s="110" t="s">
        <v>190</v>
      </c>
      <c r="B2498" s="126">
        <v>300000</v>
      </c>
      <c r="C2498" s="126">
        <v>300000</v>
      </c>
      <c r="D2498" s="126">
        <v>29087.5</v>
      </c>
      <c r="E2498" s="148">
        <f t="shared" si="61"/>
        <v>9.6958333333333329</v>
      </c>
    </row>
    <row r="2499" spans="1:6" x14ac:dyDescent="0.25">
      <c r="A2499" s="107" t="s">
        <v>50</v>
      </c>
      <c r="B2499" s="121">
        <v>10000</v>
      </c>
      <c r="C2499" s="121">
        <v>10000</v>
      </c>
      <c r="D2499" s="121">
        <v>5587.5</v>
      </c>
      <c r="E2499" s="147">
        <f t="shared" si="61"/>
        <v>55.875</v>
      </c>
    </row>
    <row r="2500" spans="1:6" s="156" customFormat="1" x14ac:dyDescent="0.25">
      <c r="A2500" s="108" t="s">
        <v>65</v>
      </c>
      <c r="B2500" s="122"/>
      <c r="C2500" s="122"/>
      <c r="D2500" s="122">
        <v>5587.5</v>
      </c>
      <c r="E2500" s="150" t="str">
        <f t="shared" ref="E2500:E2556" si="62">IFERROR(D2500/C2500*100,"-")</f>
        <v>-</v>
      </c>
      <c r="F2500"/>
    </row>
    <row r="2501" spans="1:6" x14ac:dyDescent="0.25">
      <c r="A2501" s="107" t="s">
        <v>104</v>
      </c>
      <c r="B2501" s="121">
        <v>290000</v>
      </c>
      <c r="C2501" s="121">
        <v>290000</v>
      </c>
      <c r="D2501" s="121">
        <v>23500</v>
      </c>
      <c r="E2501" s="147">
        <f t="shared" si="62"/>
        <v>8.1034482758620676</v>
      </c>
    </row>
    <row r="2502" spans="1:6" x14ac:dyDescent="0.25">
      <c r="A2502" s="108" t="s">
        <v>108</v>
      </c>
      <c r="B2502" s="122"/>
      <c r="C2502" s="122"/>
      <c r="D2502" s="122">
        <v>23500</v>
      </c>
      <c r="E2502" s="150" t="str">
        <f t="shared" si="62"/>
        <v>-</v>
      </c>
    </row>
    <row r="2503" spans="1:6" x14ac:dyDescent="0.25">
      <c r="A2503" s="108"/>
      <c r="B2503" s="122"/>
      <c r="C2503" s="122"/>
      <c r="D2503" s="122"/>
      <c r="E2503" s="150" t="str">
        <f t="shared" si="62"/>
        <v>-</v>
      </c>
    </row>
    <row r="2504" spans="1:6" x14ac:dyDescent="0.25">
      <c r="A2504" s="104" t="s">
        <v>255</v>
      </c>
      <c r="B2504" s="121">
        <v>959285</v>
      </c>
      <c r="C2504" s="121">
        <v>959285</v>
      </c>
      <c r="D2504" s="121">
        <v>425968.8</v>
      </c>
      <c r="E2504" s="147">
        <f t="shared" si="62"/>
        <v>44.404822341639864</v>
      </c>
    </row>
    <row r="2505" spans="1:6" x14ac:dyDescent="0.25">
      <c r="A2505" s="110" t="s">
        <v>190</v>
      </c>
      <c r="B2505" s="126">
        <v>516015</v>
      </c>
      <c r="C2505" s="126">
        <v>516015</v>
      </c>
      <c r="D2505" s="126">
        <v>350820.87</v>
      </c>
      <c r="E2505" s="148">
        <f t="shared" si="62"/>
        <v>67.986564344059758</v>
      </c>
    </row>
    <row r="2506" spans="1:6" x14ac:dyDescent="0.25">
      <c r="A2506" s="110" t="s">
        <v>197</v>
      </c>
      <c r="B2506" s="126">
        <v>1000</v>
      </c>
      <c r="C2506" s="126">
        <v>1000</v>
      </c>
      <c r="D2506" s="126">
        <v>0</v>
      </c>
      <c r="E2506" s="148">
        <f t="shared" si="62"/>
        <v>0</v>
      </c>
    </row>
    <row r="2507" spans="1:6" x14ac:dyDescent="0.25">
      <c r="A2507" s="110" t="s">
        <v>194</v>
      </c>
      <c r="B2507" s="126">
        <v>432370</v>
      </c>
      <c r="C2507" s="126">
        <v>432370</v>
      </c>
      <c r="D2507" s="126">
        <v>73702.100000000006</v>
      </c>
      <c r="E2507" s="148">
        <f t="shared" si="62"/>
        <v>17.046071651594698</v>
      </c>
    </row>
    <row r="2508" spans="1:6" x14ac:dyDescent="0.25">
      <c r="A2508" s="110" t="s">
        <v>195</v>
      </c>
      <c r="B2508" s="126">
        <v>9900</v>
      </c>
      <c r="C2508" s="126">
        <v>9900</v>
      </c>
      <c r="D2508" s="126">
        <v>1445.83</v>
      </c>
      <c r="E2508" s="148">
        <f t="shared" si="62"/>
        <v>14.604343434343434</v>
      </c>
    </row>
    <row r="2509" spans="1:6" x14ac:dyDescent="0.25">
      <c r="A2509" s="110"/>
      <c r="B2509" s="126"/>
      <c r="C2509" s="126"/>
      <c r="D2509" s="126"/>
      <c r="E2509" s="148" t="str">
        <f t="shared" si="62"/>
        <v>-</v>
      </c>
    </row>
    <row r="2510" spans="1:6" x14ac:dyDescent="0.25">
      <c r="A2510" s="104" t="s">
        <v>504</v>
      </c>
      <c r="B2510" s="121">
        <v>510415</v>
      </c>
      <c r="C2510" s="121">
        <v>510415</v>
      </c>
      <c r="D2510" s="121">
        <v>349691.55</v>
      </c>
      <c r="E2510" s="147">
        <f t="shared" si="62"/>
        <v>68.511221261130657</v>
      </c>
    </row>
    <row r="2511" spans="1:6" x14ac:dyDescent="0.25">
      <c r="A2511" s="106" t="s">
        <v>505</v>
      </c>
      <c r="B2511" s="123">
        <v>510415</v>
      </c>
      <c r="C2511" s="123">
        <v>510415</v>
      </c>
      <c r="D2511" s="123">
        <v>349691.55</v>
      </c>
      <c r="E2511" s="149">
        <f t="shared" si="62"/>
        <v>68.511221261130657</v>
      </c>
    </row>
    <row r="2512" spans="1:6" x14ac:dyDescent="0.25">
      <c r="A2512" s="110" t="s">
        <v>190</v>
      </c>
      <c r="B2512" s="126">
        <v>509415</v>
      </c>
      <c r="C2512" s="126">
        <v>509415</v>
      </c>
      <c r="D2512" s="126">
        <v>349691.55</v>
      </c>
      <c r="E2512" s="148">
        <f t="shared" si="62"/>
        <v>68.645711257030115</v>
      </c>
    </row>
    <row r="2513" spans="1:6" x14ac:dyDescent="0.25">
      <c r="A2513" s="107" t="s">
        <v>43</v>
      </c>
      <c r="B2513" s="121">
        <v>414928</v>
      </c>
      <c r="C2513" s="121">
        <v>414928</v>
      </c>
      <c r="D2513" s="121">
        <v>317389.93</v>
      </c>
      <c r="E2513" s="147">
        <f t="shared" si="62"/>
        <v>76.492772240003077</v>
      </c>
    </row>
    <row r="2514" spans="1:6" x14ac:dyDescent="0.25">
      <c r="A2514" s="108" t="s">
        <v>45</v>
      </c>
      <c r="B2514" s="122"/>
      <c r="C2514" s="122"/>
      <c r="D2514" s="122">
        <v>252677.74</v>
      </c>
      <c r="E2514" s="150" t="str">
        <f t="shared" si="62"/>
        <v>-</v>
      </c>
    </row>
    <row r="2515" spans="1:6" x14ac:dyDescent="0.25">
      <c r="A2515" s="108" t="s">
        <v>47</v>
      </c>
      <c r="B2515" s="122"/>
      <c r="C2515" s="122"/>
      <c r="D2515" s="122">
        <v>25001.06</v>
      </c>
      <c r="E2515" s="150" t="str">
        <f t="shared" si="62"/>
        <v>-</v>
      </c>
    </row>
    <row r="2516" spans="1:6" x14ac:dyDescent="0.25">
      <c r="A2516" s="108" t="s">
        <v>49</v>
      </c>
      <c r="B2516" s="122"/>
      <c r="C2516" s="122"/>
      <c r="D2516" s="122">
        <v>39711.129999999997</v>
      </c>
      <c r="E2516" s="150" t="str">
        <f t="shared" si="62"/>
        <v>-</v>
      </c>
    </row>
    <row r="2517" spans="1:6" x14ac:dyDescent="0.25">
      <c r="A2517" s="107" t="s">
        <v>50</v>
      </c>
      <c r="B2517" s="121">
        <v>91817</v>
      </c>
      <c r="C2517" s="121">
        <v>91817</v>
      </c>
      <c r="D2517" s="121">
        <v>31522.68</v>
      </c>
      <c r="E2517" s="147">
        <f t="shared" si="62"/>
        <v>34.332073581145103</v>
      </c>
    </row>
    <row r="2518" spans="1:6" x14ac:dyDescent="0.25">
      <c r="A2518" s="108" t="s">
        <v>52</v>
      </c>
      <c r="B2518" s="122"/>
      <c r="C2518" s="122"/>
      <c r="D2518" s="122">
        <v>127.04</v>
      </c>
      <c r="E2518" s="150" t="str">
        <f t="shared" si="62"/>
        <v>-</v>
      </c>
    </row>
    <row r="2519" spans="1:6" x14ac:dyDescent="0.25">
      <c r="A2519" s="108" t="s">
        <v>53</v>
      </c>
      <c r="B2519" s="122"/>
      <c r="C2519" s="122"/>
      <c r="D2519" s="122">
        <v>16746.48</v>
      </c>
      <c r="E2519" s="150" t="str">
        <f t="shared" si="62"/>
        <v>-</v>
      </c>
    </row>
    <row r="2520" spans="1:6" x14ac:dyDescent="0.25">
      <c r="A2520" s="108" t="s">
        <v>54</v>
      </c>
      <c r="B2520" s="122"/>
      <c r="C2520" s="122"/>
      <c r="D2520" s="122">
        <v>259</v>
      </c>
      <c r="E2520" s="150" t="str">
        <f t="shared" si="62"/>
        <v>-</v>
      </c>
    </row>
    <row r="2521" spans="1:6" x14ac:dyDescent="0.25">
      <c r="A2521" s="108" t="s">
        <v>55</v>
      </c>
      <c r="B2521" s="122"/>
      <c r="C2521" s="122"/>
      <c r="D2521" s="122">
        <v>85</v>
      </c>
      <c r="E2521" s="150" t="str">
        <f t="shared" si="62"/>
        <v>-</v>
      </c>
    </row>
    <row r="2522" spans="1:6" x14ac:dyDescent="0.25">
      <c r="A2522" s="108" t="s">
        <v>57</v>
      </c>
      <c r="B2522" s="122"/>
      <c r="C2522" s="122"/>
      <c r="D2522" s="122">
        <v>324.95</v>
      </c>
      <c r="E2522" s="150" t="str">
        <f t="shared" si="62"/>
        <v>-</v>
      </c>
    </row>
    <row r="2523" spans="1:6" x14ac:dyDescent="0.25">
      <c r="A2523" s="108" t="s">
        <v>59</v>
      </c>
      <c r="B2523" s="122"/>
      <c r="C2523" s="122"/>
      <c r="D2523" s="122">
        <v>36.51</v>
      </c>
      <c r="E2523" s="150" t="str">
        <f t="shared" si="62"/>
        <v>-</v>
      </c>
    </row>
    <row r="2524" spans="1:6" s="156" customFormat="1" x14ac:dyDescent="0.25">
      <c r="A2524" s="108" t="s">
        <v>64</v>
      </c>
      <c r="B2524" s="122"/>
      <c r="C2524" s="122"/>
      <c r="D2524" s="122">
        <v>315.87</v>
      </c>
      <c r="E2524" s="150" t="str">
        <f t="shared" si="62"/>
        <v>-</v>
      </c>
      <c r="F2524"/>
    </row>
    <row r="2525" spans="1:6" x14ac:dyDescent="0.25">
      <c r="A2525" s="108" t="s">
        <v>65</v>
      </c>
      <c r="B2525" s="122"/>
      <c r="C2525" s="122"/>
      <c r="D2525" s="122">
        <v>1033.1600000000001</v>
      </c>
      <c r="E2525" s="150" t="str">
        <f t="shared" si="62"/>
        <v>-</v>
      </c>
    </row>
    <row r="2526" spans="1:6" x14ac:dyDescent="0.25">
      <c r="A2526" s="108" t="s">
        <v>68</v>
      </c>
      <c r="B2526" s="122"/>
      <c r="C2526" s="122"/>
      <c r="D2526" s="122">
        <v>405.99</v>
      </c>
      <c r="E2526" s="150" t="str">
        <f t="shared" si="62"/>
        <v>-</v>
      </c>
    </row>
    <row r="2527" spans="1:6" x14ac:dyDescent="0.25">
      <c r="A2527" s="108" t="s">
        <v>70</v>
      </c>
      <c r="B2527" s="122"/>
      <c r="C2527" s="122"/>
      <c r="D2527" s="122">
        <v>6497.7</v>
      </c>
      <c r="E2527" s="150" t="str">
        <f t="shared" si="62"/>
        <v>-</v>
      </c>
    </row>
    <row r="2528" spans="1:6" x14ac:dyDescent="0.25">
      <c r="A2528" s="108" t="s">
        <v>72</v>
      </c>
      <c r="B2528" s="122"/>
      <c r="C2528" s="122"/>
      <c r="D2528" s="122">
        <v>36</v>
      </c>
      <c r="E2528" s="150" t="str">
        <f t="shared" si="62"/>
        <v>-</v>
      </c>
    </row>
    <row r="2529" spans="1:5" x14ac:dyDescent="0.25">
      <c r="A2529" s="108" t="s">
        <v>76</v>
      </c>
      <c r="B2529" s="122"/>
      <c r="C2529" s="122"/>
      <c r="D2529" s="122">
        <v>4420.5600000000004</v>
      </c>
      <c r="E2529" s="150" t="str">
        <f t="shared" si="62"/>
        <v>-</v>
      </c>
    </row>
    <row r="2530" spans="1:5" x14ac:dyDescent="0.25">
      <c r="A2530" s="108" t="s">
        <v>77</v>
      </c>
      <c r="B2530" s="122"/>
      <c r="C2530" s="122"/>
      <c r="D2530" s="122">
        <v>337.32</v>
      </c>
      <c r="E2530" s="150" t="str">
        <f t="shared" si="62"/>
        <v>-</v>
      </c>
    </row>
    <row r="2531" spans="1:5" x14ac:dyDescent="0.25">
      <c r="A2531" s="108" t="s">
        <v>80</v>
      </c>
      <c r="B2531" s="122"/>
      <c r="C2531" s="122"/>
      <c r="D2531" s="122">
        <v>202.3</v>
      </c>
      <c r="E2531" s="150" t="str">
        <f t="shared" si="62"/>
        <v>-</v>
      </c>
    </row>
    <row r="2532" spans="1:5" x14ac:dyDescent="0.25">
      <c r="A2532" s="108" t="s">
        <v>81</v>
      </c>
      <c r="B2532" s="122"/>
      <c r="C2532" s="122"/>
      <c r="D2532" s="122">
        <v>694.8</v>
      </c>
      <c r="E2532" s="150" t="str">
        <f t="shared" si="62"/>
        <v>-</v>
      </c>
    </row>
    <row r="2533" spans="1:5" x14ac:dyDescent="0.25">
      <c r="A2533" s="107" t="s">
        <v>82</v>
      </c>
      <c r="B2533" s="121">
        <v>1670</v>
      </c>
      <c r="C2533" s="121">
        <v>1670</v>
      </c>
      <c r="D2533" s="121">
        <v>403.14</v>
      </c>
      <c r="E2533" s="147">
        <f t="shared" si="62"/>
        <v>24.140119760479042</v>
      </c>
    </row>
    <row r="2534" spans="1:5" x14ac:dyDescent="0.25">
      <c r="A2534" s="108" t="s">
        <v>85</v>
      </c>
      <c r="B2534" s="122"/>
      <c r="C2534" s="122"/>
      <c r="D2534" s="122">
        <v>401.6</v>
      </c>
      <c r="E2534" s="150" t="str">
        <f t="shared" si="62"/>
        <v>-</v>
      </c>
    </row>
    <row r="2535" spans="1:5" x14ac:dyDescent="0.25">
      <c r="A2535" s="108" t="s">
        <v>87</v>
      </c>
      <c r="B2535" s="122"/>
      <c r="C2535" s="122"/>
      <c r="D2535" s="122">
        <v>1.54</v>
      </c>
      <c r="E2535" s="150" t="str">
        <f t="shared" si="62"/>
        <v>-</v>
      </c>
    </row>
    <row r="2536" spans="1:5" x14ac:dyDescent="0.25">
      <c r="A2536" s="107" t="s">
        <v>115</v>
      </c>
      <c r="B2536" s="121">
        <v>1000</v>
      </c>
      <c r="C2536" s="121">
        <v>1000</v>
      </c>
      <c r="D2536" s="121">
        <v>375.8</v>
      </c>
      <c r="E2536" s="147">
        <f t="shared" si="62"/>
        <v>37.580000000000005</v>
      </c>
    </row>
    <row r="2537" spans="1:5" x14ac:dyDescent="0.25">
      <c r="A2537" s="108" t="s">
        <v>120</v>
      </c>
      <c r="B2537" s="122"/>
      <c r="C2537" s="122"/>
      <c r="D2537" s="122">
        <v>375.8</v>
      </c>
      <c r="E2537" s="150" t="str">
        <f t="shared" si="62"/>
        <v>-</v>
      </c>
    </row>
    <row r="2538" spans="1:5" x14ac:dyDescent="0.25">
      <c r="A2538" s="110" t="s">
        <v>197</v>
      </c>
      <c r="B2538" s="126">
        <v>1000</v>
      </c>
      <c r="C2538" s="126">
        <v>1000</v>
      </c>
      <c r="D2538" s="126">
        <v>0</v>
      </c>
      <c r="E2538" s="148">
        <f t="shared" si="62"/>
        <v>0</v>
      </c>
    </row>
    <row r="2539" spans="1:5" x14ac:dyDescent="0.25">
      <c r="A2539" s="107" t="s">
        <v>50</v>
      </c>
      <c r="B2539" s="121">
        <v>1000</v>
      </c>
      <c r="C2539" s="121">
        <v>1000</v>
      </c>
      <c r="D2539" s="121">
        <v>0</v>
      </c>
      <c r="E2539" s="147">
        <f t="shared" si="62"/>
        <v>0</v>
      </c>
    </row>
    <row r="2540" spans="1:5" x14ac:dyDescent="0.25">
      <c r="A2540" s="104" t="s">
        <v>390</v>
      </c>
      <c r="B2540" s="121">
        <v>448870</v>
      </c>
      <c r="C2540" s="121">
        <v>448870</v>
      </c>
      <c r="D2540" s="121">
        <v>76277.25</v>
      </c>
      <c r="E2540" s="147">
        <f t="shared" si="62"/>
        <v>16.993171742375299</v>
      </c>
    </row>
    <row r="2541" spans="1:5" x14ac:dyDescent="0.25">
      <c r="A2541" s="106" t="s">
        <v>506</v>
      </c>
      <c r="B2541" s="123">
        <v>110000</v>
      </c>
      <c r="C2541" s="123">
        <v>110000</v>
      </c>
      <c r="D2541" s="123">
        <v>18821.22</v>
      </c>
      <c r="E2541" s="149">
        <f t="shared" si="62"/>
        <v>17.110199999999999</v>
      </c>
    </row>
    <row r="2542" spans="1:5" x14ac:dyDescent="0.25">
      <c r="A2542" s="110" t="s">
        <v>190</v>
      </c>
      <c r="B2542" s="126">
        <v>6600</v>
      </c>
      <c r="C2542" s="126">
        <v>6600</v>
      </c>
      <c r="D2542" s="126">
        <v>1129.32</v>
      </c>
      <c r="E2542" s="148">
        <f t="shared" si="62"/>
        <v>17.11090909090909</v>
      </c>
    </row>
    <row r="2543" spans="1:5" x14ac:dyDescent="0.25">
      <c r="A2543" s="107" t="s">
        <v>50</v>
      </c>
      <c r="B2543" s="121">
        <v>5940</v>
      </c>
      <c r="C2543" s="121">
        <v>5940</v>
      </c>
      <c r="D2543" s="121">
        <v>926.38</v>
      </c>
      <c r="E2543" s="147">
        <f t="shared" si="62"/>
        <v>15.595622895622895</v>
      </c>
    </row>
    <row r="2544" spans="1:5" x14ac:dyDescent="0.25">
      <c r="A2544" s="108" t="s">
        <v>52</v>
      </c>
      <c r="B2544" s="122"/>
      <c r="C2544" s="122"/>
      <c r="D2544" s="122">
        <v>185.24</v>
      </c>
      <c r="E2544" s="150" t="str">
        <f t="shared" si="62"/>
        <v>-</v>
      </c>
    </row>
    <row r="2545" spans="1:5" x14ac:dyDescent="0.25">
      <c r="A2545" s="108" t="s">
        <v>54</v>
      </c>
      <c r="B2545" s="122"/>
      <c r="C2545" s="122"/>
      <c r="D2545" s="122">
        <v>98.62</v>
      </c>
      <c r="E2545" s="150" t="str">
        <f t="shared" si="62"/>
        <v>-</v>
      </c>
    </row>
    <row r="2546" spans="1:5" x14ac:dyDescent="0.25">
      <c r="A2546" s="108" t="s">
        <v>55</v>
      </c>
      <c r="B2546" s="122"/>
      <c r="C2546" s="122"/>
      <c r="D2546" s="122">
        <v>42.63</v>
      </c>
      <c r="E2546" s="150" t="str">
        <f t="shared" si="62"/>
        <v>-</v>
      </c>
    </row>
    <row r="2547" spans="1:5" x14ac:dyDescent="0.25">
      <c r="A2547" s="108" t="s">
        <v>57</v>
      </c>
      <c r="B2547" s="122"/>
      <c r="C2547" s="122"/>
      <c r="D2547" s="122">
        <v>54.84</v>
      </c>
      <c r="E2547" s="150" t="str">
        <f t="shared" si="62"/>
        <v>-</v>
      </c>
    </row>
    <row r="2548" spans="1:5" x14ac:dyDescent="0.25">
      <c r="A2548" s="108" t="s">
        <v>59</v>
      </c>
      <c r="B2548" s="122"/>
      <c r="C2548" s="122"/>
      <c r="D2548" s="122">
        <v>19.71</v>
      </c>
      <c r="E2548" s="150" t="str">
        <f t="shared" si="62"/>
        <v>-</v>
      </c>
    </row>
    <row r="2549" spans="1:5" x14ac:dyDescent="0.25">
      <c r="A2549" s="108" t="s">
        <v>533</v>
      </c>
      <c r="B2549" s="122"/>
      <c r="C2549" s="122"/>
      <c r="D2549" s="122">
        <v>1.43</v>
      </c>
      <c r="E2549" s="150" t="str">
        <f t="shared" si="62"/>
        <v>-</v>
      </c>
    </row>
    <row r="2550" spans="1:5" x14ac:dyDescent="0.25">
      <c r="A2550" s="108" t="s">
        <v>64</v>
      </c>
      <c r="B2550" s="122"/>
      <c r="C2550" s="122"/>
      <c r="D2550" s="122">
        <v>170.57</v>
      </c>
      <c r="E2550" s="150" t="str">
        <f t="shared" si="62"/>
        <v>-</v>
      </c>
    </row>
    <row r="2551" spans="1:5" x14ac:dyDescent="0.25">
      <c r="A2551" s="108" t="s">
        <v>66</v>
      </c>
      <c r="B2551" s="122"/>
      <c r="C2551" s="122"/>
      <c r="D2551" s="122">
        <v>112.5</v>
      </c>
      <c r="E2551" s="150" t="str">
        <f t="shared" si="62"/>
        <v>-</v>
      </c>
    </row>
    <row r="2552" spans="1:5" x14ac:dyDescent="0.25">
      <c r="A2552" s="108" t="s">
        <v>68</v>
      </c>
      <c r="B2552" s="122"/>
      <c r="C2552" s="122"/>
      <c r="D2552" s="122">
        <v>240.84</v>
      </c>
      <c r="E2552" s="150" t="str">
        <f t="shared" si="62"/>
        <v>-</v>
      </c>
    </row>
    <row r="2553" spans="1:5" x14ac:dyDescent="0.25">
      <c r="A2553" s="107" t="s">
        <v>115</v>
      </c>
      <c r="B2553" s="121">
        <v>660</v>
      </c>
      <c r="C2553" s="121">
        <v>660</v>
      </c>
      <c r="D2553" s="121">
        <v>202.94</v>
      </c>
      <c r="E2553" s="147">
        <f t="shared" si="62"/>
        <v>30.748484848484846</v>
      </c>
    </row>
    <row r="2554" spans="1:5" x14ac:dyDescent="0.25">
      <c r="A2554" s="108" t="s">
        <v>120</v>
      </c>
      <c r="B2554" s="122"/>
      <c r="C2554" s="122"/>
      <c r="D2554" s="122">
        <v>202.94</v>
      </c>
      <c r="E2554" s="150" t="str">
        <f t="shared" si="62"/>
        <v>-</v>
      </c>
    </row>
    <row r="2555" spans="1:5" x14ac:dyDescent="0.25">
      <c r="A2555" s="110" t="s">
        <v>194</v>
      </c>
      <c r="B2555" s="126">
        <v>93500</v>
      </c>
      <c r="C2555" s="126">
        <v>93500</v>
      </c>
      <c r="D2555" s="126">
        <v>16246.07</v>
      </c>
      <c r="E2555" s="148">
        <f t="shared" si="62"/>
        <v>17.375475935828877</v>
      </c>
    </row>
    <row r="2556" spans="1:5" x14ac:dyDescent="0.25">
      <c r="A2556" s="107" t="s">
        <v>50</v>
      </c>
      <c r="B2556" s="121">
        <v>84150</v>
      </c>
      <c r="C2556" s="121">
        <v>84150</v>
      </c>
      <c r="D2556" s="121">
        <v>13371.21</v>
      </c>
      <c r="E2556" s="147">
        <f t="shared" si="62"/>
        <v>15.889732620320855</v>
      </c>
    </row>
    <row r="2557" spans="1:5" x14ac:dyDescent="0.25">
      <c r="A2557" s="108" t="s">
        <v>52</v>
      </c>
      <c r="B2557" s="122"/>
      <c r="C2557" s="122"/>
      <c r="D2557" s="122">
        <v>2686.3</v>
      </c>
      <c r="E2557" s="150" t="str">
        <f t="shared" ref="E2557:E2613" si="63">IFERROR(D2557/C2557*100,"-")</f>
        <v>-</v>
      </c>
    </row>
    <row r="2558" spans="1:5" x14ac:dyDescent="0.25">
      <c r="A2558" s="108" t="s">
        <v>54</v>
      </c>
      <c r="B2558" s="122"/>
      <c r="C2558" s="122"/>
      <c r="D2558" s="122">
        <v>1397.19</v>
      </c>
      <c r="E2558" s="150" t="str">
        <f t="shared" si="63"/>
        <v>-</v>
      </c>
    </row>
    <row r="2559" spans="1:5" x14ac:dyDescent="0.25">
      <c r="A2559" s="108" t="s">
        <v>55</v>
      </c>
      <c r="B2559" s="122"/>
      <c r="C2559" s="122"/>
      <c r="D2559" s="122">
        <v>593.29999999999995</v>
      </c>
      <c r="E2559" s="150" t="str">
        <f t="shared" si="63"/>
        <v>-</v>
      </c>
    </row>
    <row r="2560" spans="1:5" x14ac:dyDescent="0.25">
      <c r="A2560" s="108" t="s">
        <v>57</v>
      </c>
      <c r="B2560" s="122"/>
      <c r="C2560" s="122"/>
      <c r="D2560" s="122">
        <v>776.69</v>
      </c>
      <c r="E2560" s="150" t="str">
        <f t="shared" si="63"/>
        <v>-</v>
      </c>
    </row>
    <row r="2561" spans="1:5" x14ac:dyDescent="0.25">
      <c r="A2561" s="108" t="s">
        <v>59</v>
      </c>
      <c r="B2561" s="122"/>
      <c r="C2561" s="122"/>
      <c r="D2561" s="122">
        <v>279.24</v>
      </c>
      <c r="E2561" s="150" t="str">
        <f t="shared" si="63"/>
        <v>-</v>
      </c>
    </row>
    <row r="2562" spans="1:5" x14ac:dyDescent="0.25">
      <c r="A2562" s="108" t="s">
        <v>533</v>
      </c>
      <c r="B2562" s="122"/>
      <c r="C2562" s="122"/>
      <c r="D2562" s="122">
        <v>20.309999999999999</v>
      </c>
      <c r="E2562" s="150" t="str">
        <f t="shared" si="63"/>
        <v>-</v>
      </c>
    </row>
    <row r="2563" spans="1:5" x14ac:dyDescent="0.25">
      <c r="A2563" s="108" t="s">
        <v>64</v>
      </c>
      <c r="B2563" s="122"/>
      <c r="C2563" s="122"/>
      <c r="D2563" s="122">
        <v>2416.14</v>
      </c>
      <c r="E2563" s="150" t="str">
        <f t="shared" si="63"/>
        <v>-</v>
      </c>
    </row>
    <row r="2564" spans="1:5" x14ac:dyDescent="0.25">
      <c r="A2564" s="108" t="s">
        <v>66</v>
      </c>
      <c r="B2564" s="122"/>
      <c r="C2564" s="122"/>
      <c r="D2564" s="122">
        <v>1762.5</v>
      </c>
      <c r="E2564" s="150" t="str">
        <f t="shared" si="63"/>
        <v>-</v>
      </c>
    </row>
    <row r="2565" spans="1:5" x14ac:dyDescent="0.25">
      <c r="A2565" s="108" t="s">
        <v>68</v>
      </c>
      <c r="B2565" s="122"/>
      <c r="C2565" s="122"/>
      <c r="D2565" s="122">
        <v>3439.54</v>
      </c>
      <c r="E2565" s="150" t="str">
        <f t="shared" si="63"/>
        <v>-</v>
      </c>
    </row>
    <row r="2566" spans="1:5" x14ac:dyDescent="0.25">
      <c r="A2566" s="107" t="s">
        <v>115</v>
      </c>
      <c r="B2566" s="121">
        <v>9350</v>
      </c>
      <c r="C2566" s="121">
        <v>9350</v>
      </c>
      <c r="D2566" s="121">
        <v>2874.86</v>
      </c>
      <c r="E2566" s="147">
        <f t="shared" si="63"/>
        <v>30.747165775401069</v>
      </c>
    </row>
    <row r="2567" spans="1:5" x14ac:dyDescent="0.25">
      <c r="A2567" s="108" t="s">
        <v>120</v>
      </c>
      <c r="B2567" s="122"/>
      <c r="C2567" s="122"/>
      <c r="D2567" s="122">
        <v>2874.86</v>
      </c>
      <c r="E2567" s="150" t="str">
        <f t="shared" si="63"/>
        <v>-</v>
      </c>
    </row>
    <row r="2568" spans="1:5" x14ac:dyDescent="0.25">
      <c r="A2568" s="110" t="s">
        <v>195</v>
      </c>
      <c r="B2568" s="126">
        <v>9900</v>
      </c>
      <c r="C2568" s="126">
        <v>9900</v>
      </c>
      <c r="D2568" s="126">
        <v>1445.83</v>
      </c>
      <c r="E2568" s="148">
        <f t="shared" si="63"/>
        <v>14.604343434343434</v>
      </c>
    </row>
    <row r="2569" spans="1:5" x14ac:dyDescent="0.25">
      <c r="A2569" s="107" t="s">
        <v>50</v>
      </c>
      <c r="B2569" s="121">
        <v>8900</v>
      </c>
      <c r="C2569" s="121">
        <v>8900</v>
      </c>
      <c r="D2569" s="121">
        <v>1141.43</v>
      </c>
      <c r="E2569" s="147">
        <f t="shared" si="63"/>
        <v>12.825056179775283</v>
      </c>
    </row>
    <row r="2570" spans="1:5" x14ac:dyDescent="0.25">
      <c r="A2570" s="108" t="s">
        <v>52</v>
      </c>
      <c r="B2570" s="122"/>
      <c r="C2570" s="122"/>
      <c r="D2570" s="122">
        <v>215.85</v>
      </c>
      <c r="E2570" s="150" t="str">
        <f t="shared" si="63"/>
        <v>-</v>
      </c>
    </row>
    <row r="2571" spans="1:5" x14ac:dyDescent="0.25">
      <c r="A2571" s="108" t="s">
        <v>54</v>
      </c>
      <c r="B2571" s="122"/>
      <c r="C2571" s="122"/>
      <c r="D2571" s="122">
        <v>147.94</v>
      </c>
      <c r="E2571" s="150" t="str">
        <f t="shared" si="63"/>
        <v>-</v>
      </c>
    </row>
    <row r="2572" spans="1:5" x14ac:dyDescent="0.25">
      <c r="A2572" s="108" t="s">
        <v>55</v>
      </c>
      <c r="B2572" s="122"/>
      <c r="C2572" s="122"/>
      <c r="D2572" s="122">
        <v>74.569999999999993</v>
      </c>
      <c r="E2572" s="150" t="str">
        <f t="shared" si="63"/>
        <v>-</v>
      </c>
    </row>
    <row r="2573" spans="1:5" x14ac:dyDescent="0.25">
      <c r="A2573" s="108" t="s">
        <v>57</v>
      </c>
      <c r="B2573" s="122"/>
      <c r="C2573" s="122"/>
      <c r="D2573" s="122">
        <v>82.24</v>
      </c>
      <c r="E2573" s="150" t="str">
        <f t="shared" si="63"/>
        <v>-</v>
      </c>
    </row>
    <row r="2574" spans="1:5" x14ac:dyDescent="0.25">
      <c r="A2574" s="108" t="s">
        <v>59</v>
      </c>
      <c r="B2574" s="122"/>
      <c r="C2574" s="122"/>
      <c r="D2574" s="122">
        <v>29.57</v>
      </c>
      <c r="E2574" s="150" t="str">
        <f t="shared" si="63"/>
        <v>-</v>
      </c>
    </row>
    <row r="2575" spans="1:5" x14ac:dyDescent="0.25">
      <c r="A2575" s="108" t="s">
        <v>533</v>
      </c>
      <c r="B2575" s="122"/>
      <c r="C2575" s="122"/>
      <c r="D2575" s="122">
        <v>2.15</v>
      </c>
      <c r="E2575" s="150" t="str">
        <f t="shared" si="63"/>
        <v>-</v>
      </c>
    </row>
    <row r="2576" spans="1:5" x14ac:dyDescent="0.25">
      <c r="A2576" s="108" t="s">
        <v>64</v>
      </c>
      <c r="B2576" s="122"/>
      <c r="C2576" s="122"/>
      <c r="D2576" s="122">
        <v>255.78</v>
      </c>
      <c r="E2576" s="150" t="str">
        <f t="shared" si="63"/>
        <v>-</v>
      </c>
    </row>
    <row r="2577" spans="1:6" x14ac:dyDescent="0.25">
      <c r="A2577" s="108" t="s">
        <v>68</v>
      </c>
      <c r="B2577" s="122"/>
      <c r="C2577" s="122"/>
      <c r="D2577" s="122">
        <v>333.33</v>
      </c>
      <c r="E2577" s="150" t="str">
        <f t="shared" si="63"/>
        <v>-</v>
      </c>
    </row>
    <row r="2578" spans="1:6" x14ac:dyDescent="0.25">
      <c r="A2578" s="107" t="s">
        <v>115</v>
      </c>
      <c r="B2578" s="121">
        <v>1000</v>
      </c>
      <c r="C2578" s="121">
        <v>1000</v>
      </c>
      <c r="D2578" s="121">
        <v>304.39999999999998</v>
      </c>
      <c r="E2578" s="147">
        <f t="shared" si="63"/>
        <v>30.44</v>
      </c>
    </row>
    <row r="2579" spans="1:6" x14ac:dyDescent="0.25">
      <c r="A2579" s="108" t="s">
        <v>120</v>
      </c>
      <c r="B2579" s="122"/>
      <c r="C2579" s="122"/>
      <c r="D2579" s="122">
        <v>304.39999999999998</v>
      </c>
      <c r="E2579" s="150" t="str">
        <f t="shared" si="63"/>
        <v>-</v>
      </c>
    </row>
    <row r="2580" spans="1:6" x14ac:dyDescent="0.25">
      <c r="A2580" s="106" t="s">
        <v>523</v>
      </c>
      <c r="B2580" s="123">
        <v>338870</v>
      </c>
      <c r="C2580" s="123">
        <v>338870</v>
      </c>
      <c r="D2580" s="123">
        <v>57456.03</v>
      </c>
      <c r="E2580" s="149">
        <f t="shared" si="63"/>
        <v>16.955183403665121</v>
      </c>
    </row>
    <row r="2581" spans="1:6" x14ac:dyDescent="0.25">
      <c r="A2581" s="110" t="s">
        <v>194</v>
      </c>
      <c r="B2581" s="126">
        <v>338870</v>
      </c>
      <c r="C2581" s="126">
        <v>338870</v>
      </c>
      <c r="D2581" s="126">
        <v>57456.03</v>
      </c>
      <c r="E2581" s="148">
        <f t="shared" si="63"/>
        <v>16.955183403665121</v>
      </c>
    </row>
    <row r="2582" spans="1:6" x14ac:dyDescent="0.25">
      <c r="A2582" s="107" t="s">
        <v>43</v>
      </c>
      <c r="B2582" s="121">
        <v>338870</v>
      </c>
      <c r="C2582" s="121">
        <v>338870</v>
      </c>
      <c r="D2582" s="121">
        <v>57456.03</v>
      </c>
      <c r="E2582" s="147">
        <f t="shared" si="63"/>
        <v>16.955183403665121</v>
      </c>
      <c r="F2582" s="156"/>
    </row>
    <row r="2583" spans="1:6" x14ac:dyDescent="0.25">
      <c r="A2583" s="143" t="s">
        <v>45</v>
      </c>
      <c r="B2583" s="140"/>
      <c r="C2583" s="140"/>
      <c r="D2583" s="140">
        <v>49465.77</v>
      </c>
      <c r="E2583" s="152" t="str">
        <f t="shared" si="63"/>
        <v>-</v>
      </c>
      <c r="F2583" s="156"/>
    </row>
    <row r="2584" spans="1:6" s="156" customFormat="1" x14ac:dyDescent="0.25">
      <c r="A2584" s="143" t="s">
        <v>49</v>
      </c>
      <c r="B2584" s="140"/>
      <c r="C2584" s="140"/>
      <c r="D2584" s="140">
        <v>7990.26</v>
      </c>
      <c r="E2584" s="152" t="str">
        <f t="shared" si="63"/>
        <v>-</v>
      </c>
      <c r="F2584"/>
    </row>
    <row r="2585" spans="1:6" s="156" customFormat="1" x14ac:dyDescent="0.25">
      <c r="A2585" s="108"/>
      <c r="B2585" s="122"/>
      <c r="C2585" s="122"/>
      <c r="D2585" s="122"/>
      <c r="E2585" s="150" t="str">
        <f t="shared" si="63"/>
        <v>-</v>
      </c>
      <c r="F2585"/>
    </row>
    <row r="2586" spans="1:6" x14ac:dyDescent="0.25">
      <c r="A2586" s="109" t="s">
        <v>594</v>
      </c>
      <c r="B2586" s="124">
        <v>186730</v>
      </c>
      <c r="C2586" s="124">
        <v>186730</v>
      </c>
      <c r="D2586" s="124">
        <v>37052.89</v>
      </c>
      <c r="E2586" s="146">
        <f t="shared" si="63"/>
        <v>19.843030043378139</v>
      </c>
    </row>
    <row r="2587" spans="1:6" x14ac:dyDescent="0.25">
      <c r="A2587" s="104" t="s">
        <v>595</v>
      </c>
      <c r="B2587" s="121">
        <v>186730</v>
      </c>
      <c r="C2587" s="121">
        <v>186730</v>
      </c>
      <c r="D2587" s="121">
        <v>37052.89</v>
      </c>
      <c r="E2587" s="147">
        <f t="shared" si="63"/>
        <v>19.843030043378139</v>
      </c>
    </row>
    <row r="2588" spans="1:6" x14ac:dyDescent="0.25">
      <c r="A2588" s="110" t="s">
        <v>190</v>
      </c>
      <c r="B2588" s="126">
        <v>151730</v>
      </c>
      <c r="C2588" s="126">
        <v>151730</v>
      </c>
      <c r="D2588" s="126">
        <v>35659.42</v>
      </c>
      <c r="E2588" s="148">
        <f t="shared" si="63"/>
        <v>23.501891517827719</v>
      </c>
    </row>
    <row r="2589" spans="1:6" x14ac:dyDescent="0.25">
      <c r="A2589" s="110" t="s">
        <v>193</v>
      </c>
      <c r="B2589" s="126">
        <v>35000</v>
      </c>
      <c r="C2589" s="126">
        <v>35000</v>
      </c>
      <c r="D2589" s="126">
        <v>1393.47</v>
      </c>
      <c r="E2589" s="148">
        <f t="shared" si="63"/>
        <v>3.9813428571428569</v>
      </c>
    </row>
    <row r="2590" spans="1:6" x14ac:dyDescent="0.25">
      <c r="A2590" s="110"/>
      <c r="B2590" s="126"/>
      <c r="C2590" s="126"/>
      <c r="D2590" s="126"/>
      <c r="E2590" s="148" t="str">
        <f t="shared" si="63"/>
        <v>-</v>
      </c>
    </row>
    <row r="2591" spans="1:6" x14ac:dyDescent="0.25">
      <c r="A2591" s="104" t="s">
        <v>359</v>
      </c>
      <c r="B2591" s="121">
        <v>186730</v>
      </c>
      <c r="C2591" s="121">
        <v>186730</v>
      </c>
      <c r="D2591" s="121">
        <v>37052.89</v>
      </c>
      <c r="E2591" s="147">
        <f t="shared" si="63"/>
        <v>19.843030043378139</v>
      </c>
    </row>
    <row r="2592" spans="1:6" x14ac:dyDescent="0.25">
      <c r="A2592" s="106" t="s">
        <v>360</v>
      </c>
      <c r="B2592" s="123">
        <v>124230</v>
      </c>
      <c r="C2592" s="123">
        <v>124230</v>
      </c>
      <c r="D2592" s="123">
        <v>33677.89</v>
      </c>
      <c r="E2592" s="149">
        <f t="shared" si="63"/>
        <v>27.109305320775977</v>
      </c>
    </row>
    <row r="2593" spans="1:5" x14ac:dyDescent="0.25">
      <c r="A2593" s="110" t="s">
        <v>190</v>
      </c>
      <c r="B2593" s="126">
        <v>89230</v>
      </c>
      <c r="C2593" s="126">
        <v>89230</v>
      </c>
      <c r="D2593" s="126">
        <v>32284.42</v>
      </c>
      <c r="E2593" s="148">
        <f t="shared" si="63"/>
        <v>36.181127423512272</v>
      </c>
    </row>
    <row r="2594" spans="1:5" x14ac:dyDescent="0.25">
      <c r="A2594" s="107" t="s">
        <v>43</v>
      </c>
      <c r="B2594" s="121">
        <v>29850</v>
      </c>
      <c r="C2594" s="121">
        <v>29850</v>
      </c>
      <c r="D2594" s="121">
        <v>14598.91</v>
      </c>
      <c r="E2594" s="147">
        <f t="shared" si="63"/>
        <v>48.907571189279729</v>
      </c>
    </row>
    <row r="2595" spans="1:5" x14ac:dyDescent="0.25">
      <c r="A2595" s="108" t="s">
        <v>47</v>
      </c>
      <c r="B2595" s="122"/>
      <c r="C2595" s="122"/>
      <c r="D2595" s="122">
        <v>14598.91</v>
      </c>
      <c r="E2595" s="150" t="str">
        <f t="shared" si="63"/>
        <v>-</v>
      </c>
    </row>
    <row r="2596" spans="1:5" x14ac:dyDescent="0.25">
      <c r="A2596" s="107" t="s">
        <v>50</v>
      </c>
      <c r="B2596" s="121">
        <v>58050</v>
      </c>
      <c r="C2596" s="121">
        <v>58050</v>
      </c>
      <c r="D2596" s="121">
        <v>17685.509999999998</v>
      </c>
      <c r="E2596" s="147">
        <f t="shared" si="63"/>
        <v>30.465994832041343</v>
      </c>
    </row>
    <row r="2597" spans="1:5" x14ac:dyDescent="0.25">
      <c r="A2597" s="108" t="s">
        <v>52</v>
      </c>
      <c r="B2597" s="122"/>
      <c r="C2597" s="122"/>
      <c r="D2597" s="122">
        <v>929.9</v>
      </c>
      <c r="E2597" s="150" t="str">
        <f t="shared" si="63"/>
        <v>-</v>
      </c>
    </row>
    <row r="2598" spans="1:5" x14ac:dyDescent="0.25">
      <c r="A2598" s="108" t="s">
        <v>54</v>
      </c>
      <c r="B2598" s="122"/>
      <c r="C2598" s="122"/>
      <c r="D2598" s="122">
        <v>1640.75</v>
      </c>
      <c r="E2598" s="150" t="str">
        <f t="shared" si="63"/>
        <v>-</v>
      </c>
    </row>
    <row r="2599" spans="1:5" x14ac:dyDescent="0.25">
      <c r="A2599" s="108" t="s">
        <v>57</v>
      </c>
      <c r="B2599" s="122"/>
      <c r="C2599" s="122"/>
      <c r="D2599" s="122">
        <v>8399.3799999999992</v>
      </c>
      <c r="E2599" s="150" t="str">
        <f t="shared" si="63"/>
        <v>-</v>
      </c>
    </row>
    <row r="2600" spans="1:5" x14ac:dyDescent="0.25">
      <c r="A2600" s="108" t="s">
        <v>64</v>
      </c>
      <c r="B2600" s="122"/>
      <c r="C2600" s="122"/>
      <c r="D2600" s="122">
        <v>5.48</v>
      </c>
      <c r="E2600" s="150" t="str">
        <f t="shared" si="63"/>
        <v>-</v>
      </c>
    </row>
    <row r="2601" spans="1:5" x14ac:dyDescent="0.25">
      <c r="A2601" s="108" t="s">
        <v>66</v>
      </c>
      <c r="B2601" s="122"/>
      <c r="C2601" s="122"/>
      <c r="D2601" s="122">
        <v>511</v>
      </c>
      <c r="E2601" s="150" t="str">
        <f t="shared" si="63"/>
        <v>-</v>
      </c>
    </row>
    <row r="2602" spans="1:5" x14ac:dyDescent="0.25">
      <c r="A2602" s="108" t="s">
        <v>76</v>
      </c>
      <c r="B2602" s="122"/>
      <c r="C2602" s="122"/>
      <c r="D2602" s="122">
        <v>6199</v>
      </c>
      <c r="E2602" s="150" t="str">
        <f t="shared" si="63"/>
        <v>-</v>
      </c>
    </row>
    <row r="2603" spans="1:5" x14ac:dyDescent="0.25">
      <c r="A2603" s="107" t="s">
        <v>100</v>
      </c>
      <c r="B2603" s="121">
        <v>1330</v>
      </c>
      <c r="C2603" s="121">
        <v>1330</v>
      </c>
      <c r="D2603" s="121">
        <v>0</v>
      </c>
      <c r="E2603" s="147">
        <f t="shared" si="63"/>
        <v>0</v>
      </c>
    </row>
    <row r="2604" spans="1:5" x14ac:dyDescent="0.25">
      <c r="A2604" s="110" t="s">
        <v>193</v>
      </c>
      <c r="B2604" s="126">
        <v>35000</v>
      </c>
      <c r="C2604" s="126">
        <v>35000</v>
      </c>
      <c r="D2604" s="126">
        <v>1393.47</v>
      </c>
      <c r="E2604" s="148">
        <f t="shared" si="63"/>
        <v>3.9813428571428569</v>
      </c>
    </row>
    <row r="2605" spans="1:5" x14ac:dyDescent="0.25">
      <c r="A2605" s="107" t="s">
        <v>50</v>
      </c>
      <c r="B2605" s="121">
        <v>29500</v>
      </c>
      <c r="C2605" s="121">
        <v>29500</v>
      </c>
      <c r="D2605" s="121">
        <v>130.47</v>
      </c>
      <c r="E2605" s="147">
        <f t="shared" si="63"/>
        <v>0.44227118644067798</v>
      </c>
    </row>
    <row r="2606" spans="1:5" x14ac:dyDescent="0.25">
      <c r="A2606" s="108" t="s">
        <v>53</v>
      </c>
      <c r="B2606" s="122"/>
      <c r="C2606" s="122"/>
      <c r="D2606" s="122">
        <v>130.47</v>
      </c>
      <c r="E2606" s="150" t="str">
        <f t="shared" si="63"/>
        <v>-</v>
      </c>
    </row>
    <row r="2607" spans="1:5" x14ac:dyDescent="0.25">
      <c r="A2607" s="107" t="s">
        <v>115</v>
      </c>
      <c r="B2607" s="121">
        <v>5500</v>
      </c>
      <c r="C2607" s="121">
        <v>5500</v>
      </c>
      <c r="D2607" s="121">
        <v>1263</v>
      </c>
      <c r="E2607" s="147">
        <f t="shared" si="63"/>
        <v>22.963636363636365</v>
      </c>
    </row>
    <row r="2608" spans="1:5" x14ac:dyDescent="0.25">
      <c r="A2608" s="108" t="s">
        <v>119</v>
      </c>
      <c r="B2608" s="122"/>
      <c r="C2608" s="122"/>
      <c r="D2608" s="122">
        <v>1263</v>
      </c>
      <c r="E2608" s="150" t="str">
        <f t="shared" si="63"/>
        <v>-</v>
      </c>
    </row>
    <row r="2609" spans="1:6" x14ac:dyDescent="0.25">
      <c r="A2609" s="106" t="s">
        <v>596</v>
      </c>
      <c r="B2609" s="123">
        <v>62500</v>
      </c>
      <c r="C2609" s="123">
        <v>62500</v>
      </c>
      <c r="D2609" s="123">
        <v>3375</v>
      </c>
      <c r="E2609" s="149">
        <f t="shared" si="63"/>
        <v>5.4</v>
      </c>
    </row>
    <row r="2610" spans="1:6" x14ac:dyDescent="0.25">
      <c r="A2610" s="110" t="s">
        <v>190</v>
      </c>
      <c r="B2610" s="126">
        <v>62500</v>
      </c>
      <c r="C2610" s="126">
        <v>62500</v>
      </c>
      <c r="D2610" s="126">
        <v>3375</v>
      </c>
      <c r="E2610" s="148">
        <f t="shared" si="63"/>
        <v>5.4</v>
      </c>
    </row>
    <row r="2611" spans="1:6" x14ac:dyDescent="0.25">
      <c r="A2611" s="107" t="s">
        <v>50</v>
      </c>
      <c r="B2611" s="121">
        <v>62500</v>
      </c>
      <c r="C2611" s="121">
        <v>62500</v>
      </c>
      <c r="D2611" s="121">
        <v>3375</v>
      </c>
      <c r="E2611" s="147">
        <f t="shared" si="63"/>
        <v>5.4</v>
      </c>
    </row>
    <row r="2612" spans="1:6" x14ac:dyDescent="0.25">
      <c r="A2612" s="108" t="s">
        <v>70</v>
      </c>
      <c r="B2612" s="122"/>
      <c r="C2612" s="122"/>
      <c r="D2612" s="122">
        <v>3375</v>
      </c>
      <c r="E2612" s="150" t="str">
        <f t="shared" si="63"/>
        <v>-</v>
      </c>
    </row>
    <row r="2613" spans="1:6" x14ac:dyDescent="0.25">
      <c r="A2613" s="108"/>
      <c r="B2613" s="122"/>
      <c r="C2613" s="122"/>
      <c r="D2613" s="122"/>
      <c r="E2613" s="150" t="str">
        <f t="shared" si="63"/>
        <v>-</v>
      </c>
    </row>
    <row r="2614" spans="1:6" x14ac:dyDescent="0.25">
      <c r="A2614" s="109" t="s">
        <v>258</v>
      </c>
      <c r="B2614" s="124">
        <v>6884387</v>
      </c>
      <c r="C2614" s="124">
        <v>6864387</v>
      </c>
      <c r="D2614" s="124">
        <v>3020466.23</v>
      </c>
      <c r="E2614" s="146">
        <f t="shared" ref="E2614:E2676" si="64">IFERROR(D2614/C2614*100,"-")</f>
        <v>44.001980511879644</v>
      </c>
    </row>
    <row r="2615" spans="1:6" x14ac:dyDescent="0.25">
      <c r="A2615" s="104" t="s">
        <v>259</v>
      </c>
      <c r="B2615" s="121">
        <v>6884387</v>
      </c>
      <c r="C2615" s="121">
        <v>6864387</v>
      </c>
      <c r="D2615" s="121">
        <v>3020466.23</v>
      </c>
      <c r="E2615" s="147">
        <f t="shared" si="64"/>
        <v>44.001980511879644</v>
      </c>
    </row>
    <row r="2616" spans="1:6" x14ac:dyDescent="0.25">
      <c r="A2616" s="110" t="s">
        <v>190</v>
      </c>
      <c r="B2616" s="126">
        <v>6876357</v>
      </c>
      <c r="C2616" s="126">
        <v>6856357</v>
      </c>
      <c r="D2616" s="126">
        <v>3016566.23</v>
      </c>
      <c r="E2616" s="148">
        <f t="shared" si="64"/>
        <v>43.996633051633687</v>
      </c>
    </row>
    <row r="2617" spans="1:6" s="156" customFormat="1" x14ac:dyDescent="0.25">
      <c r="A2617" s="110" t="s">
        <v>197</v>
      </c>
      <c r="B2617" s="126">
        <v>8030</v>
      </c>
      <c r="C2617" s="126">
        <v>8030</v>
      </c>
      <c r="D2617" s="126">
        <v>3900</v>
      </c>
      <c r="E2617" s="148">
        <f t="shared" si="64"/>
        <v>48.567870485678704</v>
      </c>
      <c r="F2617"/>
    </row>
    <row r="2618" spans="1:6" x14ac:dyDescent="0.25">
      <c r="A2618" s="110"/>
      <c r="B2618" s="126"/>
      <c r="C2618" s="126"/>
      <c r="D2618" s="126"/>
      <c r="E2618" s="148" t="str">
        <f t="shared" si="64"/>
        <v>-</v>
      </c>
    </row>
    <row r="2619" spans="1:6" x14ac:dyDescent="0.25">
      <c r="A2619" s="104" t="s">
        <v>359</v>
      </c>
      <c r="B2619" s="121">
        <v>6592657</v>
      </c>
      <c r="C2619" s="121">
        <v>6572657</v>
      </c>
      <c r="D2619" s="121">
        <v>2874960.28</v>
      </c>
      <c r="E2619" s="147">
        <f t="shared" si="64"/>
        <v>43.741218809988105</v>
      </c>
    </row>
    <row r="2620" spans="1:6" x14ac:dyDescent="0.25">
      <c r="A2620" s="106" t="s">
        <v>360</v>
      </c>
      <c r="B2620" s="123">
        <v>6174632</v>
      </c>
      <c r="C2620" s="123">
        <v>6174632</v>
      </c>
      <c r="D2620" s="123">
        <v>2712794.98</v>
      </c>
      <c r="E2620" s="149">
        <f t="shared" si="64"/>
        <v>43.934520794113723</v>
      </c>
    </row>
    <row r="2621" spans="1:6" x14ac:dyDescent="0.25">
      <c r="A2621" s="110" t="s">
        <v>190</v>
      </c>
      <c r="B2621" s="126">
        <v>6166602</v>
      </c>
      <c r="C2621" s="126">
        <v>6166602</v>
      </c>
      <c r="D2621" s="126">
        <v>2708894.98</v>
      </c>
      <c r="E2621" s="148">
        <f t="shared" si="64"/>
        <v>43.928487358191752</v>
      </c>
    </row>
    <row r="2622" spans="1:6" x14ac:dyDescent="0.25">
      <c r="A2622" s="107" t="s">
        <v>43</v>
      </c>
      <c r="B2622" s="121">
        <v>5784201</v>
      </c>
      <c r="C2622" s="121">
        <v>5784201</v>
      </c>
      <c r="D2622" s="121">
        <v>2547089.4</v>
      </c>
      <c r="E2622" s="147">
        <f t="shared" si="64"/>
        <v>44.035285080860774</v>
      </c>
    </row>
    <row r="2623" spans="1:6" x14ac:dyDescent="0.25">
      <c r="A2623" s="108" t="s">
        <v>45</v>
      </c>
      <c r="B2623" s="122"/>
      <c r="C2623" s="122"/>
      <c r="D2623" s="122">
        <v>1975983.02</v>
      </c>
      <c r="E2623" s="150" t="str">
        <f t="shared" si="64"/>
        <v>-</v>
      </c>
    </row>
    <row r="2624" spans="1:6" x14ac:dyDescent="0.25">
      <c r="A2624" s="108" t="s">
        <v>177</v>
      </c>
      <c r="B2624" s="122"/>
      <c r="C2624" s="122"/>
      <c r="D2624" s="122">
        <v>36394.15</v>
      </c>
      <c r="E2624" s="150" t="str">
        <f t="shared" si="64"/>
        <v>-</v>
      </c>
    </row>
    <row r="2625" spans="1:5" x14ac:dyDescent="0.25">
      <c r="A2625" s="108" t="s">
        <v>47</v>
      </c>
      <c r="B2625" s="122"/>
      <c r="C2625" s="122"/>
      <c r="D2625" s="122">
        <v>233575.62</v>
      </c>
      <c r="E2625" s="150" t="str">
        <f t="shared" si="64"/>
        <v>-</v>
      </c>
    </row>
    <row r="2626" spans="1:5" x14ac:dyDescent="0.25">
      <c r="A2626" s="108" t="s">
        <v>49</v>
      </c>
      <c r="B2626" s="122"/>
      <c r="C2626" s="122"/>
      <c r="D2626" s="122">
        <v>301136.61</v>
      </c>
      <c r="E2626" s="150" t="str">
        <f t="shared" si="64"/>
        <v>-</v>
      </c>
    </row>
    <row r="2627" spans="1:5" x14ac:dyDescent="0.25">
      <c r="A2627" s="107" t="s">
        <v>50</v>
      </c>
      <c r="B2627" s="121">
        <v>381051</v>
      </c>
      <c r="C2627" s="121">
        <v>381051</v>
      </c>
      <c r="D2627" s="121">
        <v>161805.57999999999</v>
      </c>
      <c r="E2627" s="147">
        <f t="shared" si="64"/>
        <v>42.462972148085157</v>
      </c>
    </row>
    <row r="2628" spans="1:5" x14ac:dyDescent="0.25">
      <c r="A2628" s="108" t="s">
        <v>52</v>
      </c>
      <c r="B2628" s="122"/>
      <c r="C2628" s="122"/>
      <c r="D2628" s="122">
        <v>850.2</v>
      </c>
      <c r="E2628" s="150" t="str">
        <f t="shared" si="64"/>
        <v>-</v>
      </c>
    </row>
    <row r="2629" spans="1:5" x14ac:dyDescent="0.25">
      <c r="A2629" s="108" t="s">
        <v>53</v>
      </c>
      <c r="B2629" s="122"/>
      <c r="C2629" s="122"/>
      <c r="D2629" s="122">
        <v>156586.13</v>
      </c>
      <c r="E2629" s="150" t="str">
        <f t="shared" si="64"/>
        <v>-</v>
      </c>
    </row>
    <row r="2630" spans="1:5" x14ac:dyDescent="0.25">
      <c r="A2630" s="108" t="s">
        <v>54</v>
      </c>
      <c r="B2630" s="122"/>
      <c r="C2630" s="122"/>
      <c r="D2630" s="122">
        <v>2863</v>
      </c>
      <c r="E2630" s="150" t="str">
        <f t="shared" si="64"/>
        <v>-</v>
      </c>
    </row>
    <row r="2631" spans="1:5" x14ac:dyDescent="0.25">
      <c r="A2631" s="108" t="s">
        <v>57</v>
      </c>
      <c r="B2631" s="122"/>
      <c r="C2631" s="122"/>
      <c r="D2631" s="122">
        <v>1500.25</v>
      </c>
      <c r="E2631" s="150" t="str">
        <f t="shared" si="64"/>
        <v>-</v>
      </c>
    </row>
    <row r="2632" spans="1:5" x14ac:dyDescent="0.25">
      <c r="A2632" s="108" t="s">
        <v>64</v>
      </c>
      <c r="B2632" s="122"/>
      <c r="C2632" s="122"/>
      <c r="D2632" s="122">
        <v>6</v>
      </c>
      <c r="E2632" s="150" t="str">
        <f t="shared" si="64"/>
        <v>-</v>
      </c>
    </row>
    <row r="2633" spans="1:5" x14ac:dyDescent="0.25">
      <c r="A2633" s="107" t="s">
        <v>100</v>
      </c>
      <c r="B2633" s="121">
        <v>1350</v>
      </c>
      <c r="C2633" s="121">
        <v>1350</v>
      </c>
      <c r="D2633" s="121">
        <v>0</v>
      </c>
      <c r="E2633" s="147">
        <f t="shared" si="64"/>
        <v>0</v>
      </c>
    </row>
    <row r="2634" spans="1:5" x14ac:dyDescent="0.25">
      <c r="A2634" s="110" t="s">
        <v>197</v>
      </c>
      <c r="B2634" s="126">
        <v>8030</v>
      </c>
      <c r="C2634" s="126">
        <v>8030</v>
      </c>
      <c r="D2634" s="126">
        <v>3900</v>
      </c>
      <c r="E2634" s="148">
        <f t="shared" si="64"/>
        <v>48.567870485678704</v>
      </c>
    </row>
    <row r="2635" spans="1:5" x14ac:dyDescent="0.25">
      <c r="A2635" s="107" t="s">
        <v>43</v>
      </c>
      <c r="B2635" s="121">
        <v>8030</v>
      </c>
      <c r="C2635" s="121">
        <v>8030</v>
      </c>
      <c r="D2635" s="121">
        <v>3900</v>
      </c>
      <c r="E2635" s="147">
        <f t="shared" si="64"/>
        <v>48.567870485678704</v>
      </c>
    </row>
    <row r="2636" spans="1:5" x14ac:dyDescent="0.25">
      <c r="A2636" s="108" t="s">
        <v>45</v>
      </c>
      <c r="B2636" s="122"/>
      <c r="C2636" s="122"/>
      <c r="D2636" s="122">
        <v>3900</v>
      </c>
      <c r="E2636" s="150" t="str">
        <f t="shared" si="64"/>
        <v>-</v>
      </c>
    </row>
    <row r="2637" spans="1:5" x14ac:dyDescent="0.25">
      <c r="A2637" s="106" t="s">
        <v>507</v>
      </c>
      <c r="B2637" s="123">
        <v>418025</v>
      </c>
      <c r="C2637" s="123">
        <v>398025</v>
      </c>
      <c r="D2637" s="123">
        <v>162165.29999999999</v>
      </c>
      <c r="E2637" s="149">
        <f t="shared" si="64"/>
        <v>40.742491049557181</v>
      </c>
    </row>
    <row r="2638" spans="1:5" x14ac:dyDescent="0.25">
      <c r="A2638" s="110" t="s">
        <v>190</v>
      </c>
      <c r="B2638" s="126">
        <v>418025</v>
      </c>
      <c r="C2638" s="126">
        <v>398025</v>
      </c>
      <c r="D2638" s="126">
        <v>162165.29999999999</v>
      </c>
      <c r="E2638" s="148">
        <f t="shared" si="64"/>
        <v>40.742491049557181</v>
      </c>
    </row>
    <row r="2639" spans="1:5" x14ac:dyDescent="0.25">
      <c r="A2639" s="107" t="s">
        <v>50</v>
      </c>
      <c r="B2639" s="121">
        <v>405000</v>
      </c>
      <c r="C2639" s="121">
        <v>385000</v>
      </c>
      <c r="D2639" s="121">
        <v>151960.97</v>
      </c>
      <c r="E2639" s="147">
        <f t="shared" si="64"/>
        <v>39.470381818181821</v>
      </c>
    </row>
    <row r="2640" spans="1:5" x14ac:dyDescent="0.25">
      <c r="A2640" s="108" t="s">
        <v>66</v>
      </c>
      <c r="B2640" s="122"/>
      <c r="C2640" s="122"/>
      <c r="D2640" s="122">
        <v>2820.31</v>
      </c>
      <c r="E2640" s="150" t="str">
        <f t="shared" si="64"/>
        <v>-</v>
      </c>
    </row>
    <row r="2641" spans="1:5" x14ac:dyDescent="0.25">
      <c r="A2641" s="108" t="s">
        <v>71</v>
      </c>
      <c r="B2641" s="122"/>
      <c r="C2641" s="122"/>
      <c r="D2641" s="122">
        <v>1012.5</v>
      </c>
      <c r="E2641" s="150" t="str">
        <f t="shared" si="64"/>
        <v>-</v>
      </c>
    </row>
    <row r="2642" spans="1:5" x14ac:dyDescent="0.25">
      <c r="A2642" s="108" t="s">
        <v>72</v>
      </c>
      <c r="B2642" s="122"/>
      <c r="C2642" s="122"/>
      <c r="D2642" s="122">
        <v>144224.04999999999</v>
      </c>
      <c r="E2642" s="150" t="str">
        <f t="shared" si="64"/>
        <v>-</v>
      </c>
    </row>
    <row r="2643" spans="1:5" x14ac:dyDescent="0.25">
      <c r="A2643" s="108" t="s">
        <v>80</v>
      </c>
      <c r="B2643" s="122"/>
      <c r="C2643" s="122"/>
      <c r="D2643" s="122">
        <v>2328</v>
      </c>
      <c r="E2643" s="150" t="str">
        <f t="shared" si="64"/>
        <v>-</v>
      </c>
    </row>
    <row r="2644" spans="1:5" x14ac:dyDescent="0.25">
      <c r="A2644" s="108" t="s">
        <v>81</v>
      </c>
      <c r="B2644" s="122"/>
      <c r="C2644" s="122"/>
      <c r="D2644" s="122">
        <v>1576.11</v>
      </c>
      <c r="E2644" s="150" t="str">
        <f t="shared" si="64"/>
        <v>-</v>
      </c>
    </row>
    <row r="2645" spans="1:5" x14ac:dyDescent="0.25">
      <c r="A2645" s="107" t="s">
        <v>82</v>
      </c>
      <c r="B2645" s="121">
        <v>13025</v>
      </c>
      <c r="C2645" s="121">
        <v>13025</v>
      </c>
      <c r="D2645" s="121">
        <v>10204.33</v>
      </c>
      <c r="E2645" s="147">
        <f t="shared" si="64"/>
        <v>78.34418426103646</v>
      </c>
    </row>
    <row r="2646" spans="1:5" x14ac:dyDescent="0.25">
      <c r="A2646" s="108" t="s">
        <v>85</v>
      </c>
      <c r="B2646" s="122"/>
      <c r="C2646" s="122"/>
      <c r="D2646" s="122">
        <v>10019.120000000001</v>
      </c>
      <c r="E2646" s="150" t="str">
        <f t="shared" si="64"/>
        <v>-</v>
      </c>
    </row>
    <row r="2647" spans="1:5" x14ac:dyDescent="0.25">
      <c r="A2647" s="108" t="s">
        <v>86</v>
      </c>
      <c r="B2647" s="122"/>
      <c r="C2647" s="122"/>
      <c r="D2647" s="122">
        <v>174.63</v>
      </c>
      <c r="E2647" s="150" t="str">
        <f t="shared" si="64"/>
        <v>-</v>
      </c>
    </row>
    <row r="2648" spans="1:5" x14ac:dyDescent="0.25">
      <c r="A2648" s="108" t="s">
        <v>87</v>
      </c>
      <c r="B2648" s="122"/>
      <c r="C2648" s="122"/>
      <c r="D2648" s="122">
        <v>10.58</v>
      </c>
      <c r="E2648" s="150" t="str">
        <f t="shared" si="64"/>
        <v>-</v>
      </c>
    </row>
    <row r="2649" spans="1:5" x14ac:dyDescent="0.25">
      <c r="A2649" s="104" t="s">
        <v>508</v>
      </c>
      <c r="B2649" s="121">
        <v>291730</v>
      </c>
      <c r="C2649" s="121">
        <v>291730</v>
      </c>
      <c r="D2649" s="121">
        <v>145505.95000000001</v>
      </c>
      <c r="E2649" s="147">
        <f t="shared" si="64"/>
        <v>49.876923867960102</v>
      </c>
    </row>
    <row r="2650" spans="1:5" x14ac:dyDescent="0.25">
      <c r="A2650" s="106" t="s">
        <v>509</v>
      </c>
      <c r="B2650" s="123">
        <v>34630</v>
      </c>
      <c r="C2650" s="123">
        <v>34630</v>
      </c>
      <c r="D2650" s="123">
        <v>17205.95</v>
      </c>
      <c r="E2650" s="149">
        <f t="shared" si="64"/>
        <v>49.685099624602948</v>
      </c>
    </row>
    <row r="2651" spans="1:5" x14ac:dyDescent="0.25">
      <c r="A2651" s="110" t="s">
        <v>190</v>
      </c>
      <c r="B2651" s="126">
        <v>34630</v>
      </c>
      <c r="C2651" s="126">
        <v>34630</v>
      </c>
      <c r="D2651" s="126">
        <v>17205.95</v>
      </c>
      <c r="E2651" s="148">
        <f t="shared" si="64"/>
        <v>49.685099624602948</v>
      </c>
    </row>
    <row r="2652" spans="1:5" x14ac:dyDescent="0.25">
      <c r="A2652" s="107" t="s">
        <v>82</v>
      </c>
      <c r="B2652" s="121">
        <v>1750</v>
      </c>
      <c r="C2652" s="121">
        <v>1750</v>
      </c>
      <c r="D2652" s="121">
        <v>841.47</v>
      </c>
      <c r="E2652" s="147">
        <f t="shared" si="64"/>
        <v>48.083999999999996</v>
      </c>
    </row>
    <row r="2653" spans="1:5" x14ac:dyDescent="0.25">
      <c r="A2653" s="108" t="s">
        <v>438</v>
      </c>
      <c r="B2653" s="122"/>
      <c r="C2653" s="122"/>
      <c r="D2653" s="122">
        <v>841.47</v>
      </c>
      <c r="E2653" s="150" t="str">
        <f t="shared" si="64"/>
        <v>-</v>
      </c>
    </row>
    <row r="2654" spans="1:5" x14ac:dyDescent="0.25">
      <c r="A2654" s="107" t="s">
        <v>145</v>
      </c>
      <c r="B2654" s="121">
        <v>32880</v>
      </c>
      <c r="C2654" s="121">
        <v>32880</v>
      </c>
      <c r="D2654" s="121">
        <v>16364.48</v>
      </c>
      <c r="E2654" s="147">
        <f t="shared" si="64"/>
        <v>49.770316301703161</v>
      </c>
    </row>
    <row r="2655" spans="1:5" x14ac:dyDescent="0.25">
      <c r="A2655" s="108" t="s">
        <v>294</v>
      </c>
      <c r="B2655" s="122"/>
      <c r="C2655" s="122"/>
      <c r="D2655" s="122">
        <v>16364.48</v>
      </c>
      <c r="E2655" s="150" t="str">
        <f t="shared" si="64"/>
        <v>-</v>
      </c>
    </row>
    <row r="2656" spans="1:5" x14ac:dyDescent="0.25">
      <c r="A2656" s="106" t="s">
        <v>510</v>
      </c>
      <c r="B2656" s="123">
        <v>125400</v>
      </c>
      <c r="C2656" s="123">
        <v>125400</v>
      </c>
      <c r="D2656" s="123">
        <v>62586.49</v>
      </c>
      <c r="E2656" s="149">
        <f t="shared" si="64"/>
        <v>49.909481658692187</v>
      </c>
    </row>
    <row r="2657" spans="1:6" x14ac:dyDescent="0.25">
      <c r="A2657" s="110" t="s">
        <v>190</v>
      </c>
      <c r="B2657" s="126">
        <v>125400</v>
      </c>
      <c r="C2657" s="126">
        <v>125400</v>
      </c>
      <c r="D2657" s="126">
        <v>62586.49</v>
      </c>
      <c r="E2657" s="148">
        <f t="shared" si="64"/>
        <v>49.909481658692187</v>
      </c>
    </row>
    <row r="2658" spans="1:6" x14ac:dyDescent="0.25">
      <c r="A2658" s="107" t="s">
        <v>82</v>
      </c>
      <c r="B2658" s="121">
        <v>9700</v>
      </c>
      <c r="C2658" s="121">
        <v>9700</v>
      </c>
      <c r="D2658" s="121">
        <v>4917.05</v>
      </c>
      <c r="E2658" s="147">
        <f t="shared" si="64"/>
        <v>50.691237113402067</v>
      </c>
    </row>
    <row r="2659" spans="1:6" x14ac:dyDescent="0.25">
      <c r="A2659" s="108" t="s">
        <v>438</v>
      </c>
      <c r="B2659" s="122"/>
      <c r="C2659" s="122"/>
      <c r="D2659" s="122">
        <v>528.21</v>
      </c>
      <c r="E2659" s="150" t="str">
        <f t="shared" si="64"/>
        <v>-</v>
      </c>
    </row>
    <row r="2660" spans="1:6" x14ac:dyDescent="0.25">
      <c r="A2660" s="108" t="s">
        <v>388</v>
      </c>
      <c r="B2660" s="122"/>
      <c r="C2660" s="122"/>
      <c r="D2660" s="122">
        <v>4388.84</v>
      </c>
      <c r="E2660" s="150" t="str">
        <f t="shared" si="64"/>
        <v>-</v>
      </c>
    </row>
    <row r="2661" spans="1:6" x14ac:dyDescent="0.25">
      <c r="A2661" s="107" t="s">
        <v>145</v>
      </c>
      <c r="B2661" s="121">
        <v>115700</v>
      </c>
      <c r="C2661" s="121">
        <v>115700</v>
      </c>
      <c r="D2661" s="121">
        <v>57669.440000000002</v>
      </c>
      <c r="E2661" s="147">
        <f t="shared" si="64"/>
        <v>49.843941227312015</v>
      </c>
    </row>
    <row r="2662" spans="1:6" x14ac:dyDescent="0.25">
      <c r="A2662" s="108" t="s">
        <v>294</v>
      </c>
      <c r="B2662" s="122"/>
      <c r="C2662" s="122"/>
      <c r="D2662" s="122">
        <v>10787.24</v>
      </c>
      <c r="E2662" s="150" t="str">
        <f t="shared" si="64"/>
        <v>-</v>
      </c>
    </row>
    <row r="2663" spans="1:6" x14ac:dyDescent="0.25">
      <c r="A2663" s="108" t="s">
        <v>147</v>
      </c>
      <c r="B2663" s="122"/>
      <c r="C2663" s="122"/>
      <c r="D2663" s="122">
        <v>46882.2</v>
      </c>
      <c r="E2663" s="150" t="str">
        <f t="shared" si="64"/>
        <v>-</v>
      </c>
    </row>
    <row r="2664" spans="1:6" x14ac:dyDescent="0.25">
      <c r="A2664" s="106" t="s">
        <v>511</v>
      </c>
      <c r="B2664" s="123">
        <v>29650</v>
      </c>
      <c r="C2664" s="123">
        <v>29650</v>
      </c>
      <c r="D2664" s="123">
        <v>14696.82</v>
      </c>
      <c r="E2664" s="149">
        <f t="shared" si="64"/>
        <v>49.567689713322089</v>
      </c>
    </row>
    <row r="2665" spans="1:6" x14ac:dyDescent="0.25">
      <c r="A2665" s="110" t="s">
        <v>190</v>
      </c>
      <c r="B2665" s="126">
        <v>29650</v>
      </c>
      <c r="C2665" s="126">
        <v>29650</v>
      </c>
      <c r="D2665" s="126">
        <v>14696.82</v>
      </c>
      <c r="E2665" s="148">
        <f t="shared" si="64"/>
        <v>49.567689713322089</v>
      </c>
    </row>
    <row r="2666" spans="1:6" x14ac:dyDescent="0.25">
      <c r="A2666" s="107" t="s">
        <v>82</v>
      </c>
      <c r="B2666" s="121">
        <v>1900</v>
      </c>
      <c r="C2666" s="121">
        <v>1900</v>
      </c>
      <c r="D2666" s="121">
        <v>931.83</v>
      </c>
      <c r="E2666" s="147">
        <f t="shared" si="64"/>
        <v>49.043684210526315</v>
      </c>
    </row>
    <row r="2667" spans="1:6" x14ac:dyDescent="0.25">
      <c r="A2667" s="108" t="s">
        <v>388</v>
      </c>
      <c r="B2667" s="122"/>
      <c r="C2667" s="122"/>
      <c r="D2667" s="122">
        <v>931.83</v>
      </c>
      <c r="E2667" s="150" t="str">
        <f t="shared" si="64"/>
        <v>-</v>
      </c>
    </row>
    <row r="2668" spans="1:6" x14ac:dyDescent="0.25">
      <c r="A2668" s="107" t="s">
        <v>145</v>
      </c>
      <c r="B2668" s="121">
        <v>27750</v>
      </c>
      <c r="C2668" s="121">
        <v>27750</v>
      </c>
      <c r="D2668" s="121">
        <v>13764.99</v>
      </c>
      <c r="E2668" s="147">
        <f t="shared" si="64"/>
        <v>49.603567567567566</v>
      </c>
    </row>
    <row r="2669" spans="1:6" x14ac:dyDescent="0.25">
      <c r="A2669" s="108" t="s">
        <v>147</v>
      </c>
      <c r="B2669" s="122"/>
      <c r="C2669" s="122"/>
      <c r="D2669" s="122">
        <v>13764.99</v>
      </c>
      <c r="E2669" s="150" t="str">
        <f t="shared" si="64"/>
        <v>-</v>
      </c>
    </row>
    <row r="2670" spans="1:6" x14ac:dyDescent="0.25">
      <c r="A2670" s="106" t="s">
        <v>512</v>
      </c>
      <c r="B2670" s="123">
        <v>102050</v>
      </c>
      <c r="C2670" s="123">
        <v>102050</v>
      </c>
      <c r="D2670" s="123">
        <v>51016.69</v>
      </c>
      <c r="E2670" s="149">
        <f t="shared" si="64"/>
        <v>49.991856932876047</v>
      </c>
    </row>
    <row r="2671" spans="1:6" x14ac:dyDescent="0.25">
      <c r="A2671" s="110" t="s">
        <v>190</v>
      </c>
      <c r="B2671" s="126">
        <v>102050</v>
      </c>
      <c r="C2671" s="126">
        <v>102050</v>
      </c>
      <c r="D2671" s="126">
        <v>51016.69</v>
      </c>
      <c r="E2671" s="148">
        <f t="shared" si="64"/>
        <v>49.991856932876047</v>
      </c>
    </row>
    <row r="2672" spans="1:6" s="156" customFormat="1" x14ac:dyDescent="0.25">
      <c r="A2672" s="107" t="s">
        <v>82</v>
      </c>
      <c r="B2672" s="121">
        <v>9000</v>
      </c>
      <c r="C2672" s="121">
        <v>9000</v>
      </c>
      <c r="D2672" s="121">
        <v>4564.63</v>
      </c>
      <c r="E2672" s="147">
        <f t="shared" si="64"/>
        <v>50.718111111111106</v>
      </c>
      <c r="F2672"/>
    </row>
    <row r="2673" spans="1:13" x14ac:dyDescent="0.25">
      <c r="A2673" s="108" t="s">
        <v>388</v>
      </c>
      <c r="B2673" s="122"/>
      <c r="C2673" s="122"/>
      <c r="D2673" s="122">
        <v>4564.63</v>
      </c>
      <c r="E2673" s="150" t="str">
        <f t="shared" si="64"/>
        <v>-</v>
      </c>
    </row>
    <row r="2674" spans="1:13" x14ac:dyDescent="0.25">
      <c r="A2674" s="107" t="s">
        <v>145</v>
      </c>
      <c r="B2674" s="121">
        <v>93050</v>
      </c>
      <c r="C2674" s="121">
        <v>93050</v>
      </c>
      <c r="D2674" s="121">
        <v>46452.06</v>
      </c>
      <c r="E2674" s="147">
        <f t="shared" si="64"/>
        <v>49.921612036539493</v>
      </c>
    </row>
    <row r="2675" spans="1:13" x14ac:dyDescent="0.25">
      <c r="A2675" s="108" t="s">
        <v>147</v>
      </c>
      <c r="B2675" s="122"/>
      <c r="C2675" s="122"/>
      <c r="D2675" s="122">
        <v>46452.06</v>
      </c>
      <c r="E2675" s="150" t="str">
        <f t="shared" si="64"/>
        <v>-</v>
      </c>
    </row>
    <row r="2676" spans="1:13" x14ac:dyDescent="0.25">
      <c r="A2676" s="108"/>
      <c r="B2676" s="122"/>
      <c r="C2676" s="122"/>
      <c r="D2676" s="122"/>
      <c r="E2676" s="150" t="str">
        <f t="shared" si="64"/>
        <v>-</v>
      </c>
    </row>
    <row r="2677" spans="1:13" x14ac:dyDescent="0.25">
      <c r="A2677" s="109" t="s">
        <v>260</v>
      </c>
      <c r="B2677" s="124">
        <v>10285</v>
      </c>
      <c r="C2677" s="124">
        <v>10285</v>
      </c>
      <c r="D2677" s="124">
        <v>724.05</v>
      </c>
      <c r="E2677" s="146">
        <f t="shared" ref="E2677:E2687" si="65">IFERROR(D2677/C2677*100,"-")</f>
        <v>7.0398638794360719</v>
      </c>
    </row>
    <row r="2678" spans="1:13" x14ac:dyDescent="0.25">
      <c r="A2678" s="104" t="s">
        <v>261</v>
      </c>
      <c r="B2678" s="121">
        <v>10285</v>
      </c>
      <c r="C2678" s="121">
        <v>10285</v>
      </c>
      <c r="D2678" s="121">
        <v>724.05</v>
      </c>
      <c r="E2678" s="147">
        <f t="shared" si="65"/>
        <v>7.0398638794360719</v>
      </c>
    </row>
    <row r="2679" spans="1:13" x14ac:dyDescent="0.25">
      <c r="A2679" s="110" t="s">
        <v>190</v>
      </c>
      <c r="B2679" s="126">
        <v>10285</v>
      </c>
      <c r="C2679" s="126">
        <v>10285</v>
      </c>
      <c r="D2679" s="126">
        <v>724.05</v>
      </c>
      <c r="E2679" s="148">
        <f t="shared" si="65"/>
        <v>7.0398638794360719</v>
      </c>
    </row>
    <row r="2680" spans="1:13" x14ac:dyDescent="0.25">
      <c r="A2680" s="105"/>
      <c r="B2680" s="122"/>
      <c r="C2680" s="122"/>
      <c r="D2680" s="122"/>
      <c r="E2680" s="150" t="str">
        <f t="shared" si="65"/>
        <v>-</v>
      </c>
    </row>
    <row r="2681" spans="1:13" x14ac:dyDescent="0.25">
      <c r="A2681" s="104" t="s">
        <v>359</v>
      </c>
      <c r="B2681" s="121">
        <v>10285</v>
      </c>
      <c r="C2681" s="121">
        <v>10285</v>
      </c>
      <c r="D2681" s="121">
        <v>724.05</v>
      </c>
      <c r="E2681" s="147">
        <f t="shared" si="65"/>
        <v>7.0398638794360719</v>
      </c>
    </row>
    <row r="2682" spans="1:13" x14ac:dyDescent="0.25">
      <c r="A2682" s="106" t="s">
        <v>360</v>
      </c>
      <c r="B2682" s="123">
        <v>10285</v>
      </c>
      <c r="C2682" s="123">
        <v>10285</v>
      </c>
      <c r="D2682" s="123">
        <v>724.05</v>
      </c>
      <c r="E2682" s="149">
        <f t="shared" si="65"/>
        <v>7.0398638794360719</v>
      </c>
    </row>
    <row r="2683" spans="1:13" x14ac:dyDescent="0.25">
      <c r="A2683" s="110" t="s">
        <v>190</v>
      </c>
      <c r="B2683" s="126">
        <v>10285</v>
      </c>
      <c r="C2683" s="126">
        <v>10285</v>
      </c>
      <c r="D2683" s="126">
        <v>724.05</v>
      </c>
      <c r="E2683" s="148">
        <f t="shared" si="65"/>
        <v>7.0398638794360719</v>
      </c>
    </row>
    <row r="2684" spans="1:13" x14ac:dyDescent="0.25">
      <c r="A2684" s="107" t="s">
        <v>43</v>
      </c>
      <c r="B2684" s="121">
        <v>2985</v>
      </c>
      <c r="C2684" s="121">
        <v>2985</v>
      </c>
      <c r="D2684" s="121">
        <v>0</v>
      </c>
      <c r="E2684" s="147">
        <f t="shared" si="65"/>
        <v>0</v>
      </c>
    </row>
    <row r="2685" spans="1:13" x14ac:dyDescent="0.25">
      <c r="A2685" s="107" t="s">
        <v>50</v>
      </c>
      <c r="B2685" s="121">
        <v>7300</v>
      </c>
      <c r="C2685" s="121">
        <v>7300</v>
      </c>
      <c r="D2685" s="121">
        <v>724.05</v>
      </c>
      <c r="E2685" s="147">
        <f t="shared" si="65"/>
        <v>9.918493150684931</v>
      </c>
    </row>
    <row r="2686" spans="1:13" x14ac:dyDescent="0.25">
      <c r="A2686" s="108" t="s">
        <v>52</v>
      </c>
      <c r="B2686" s="122"/>
      <c r="C2686" s="122"/>
      <c r="D2686" s="122">
        <v>15</v>
      </c>
      <c r="E2686" s="150" t="str">
        <f t="shared" si="65"/>
        <v>-</v>
      </c>
    </row>
    <row r="2687" spans="1:13" x14ac:dyDescent="0.25">
      <c r="A2687" s="131" t="s">
        <v>57</v>
      </c>
      <c r="B2687" s="132"/>
      <c r="C2687" s="132"/>
      <c r="D2687" s="132">
        <v>709.05</v>
      </c>
      <c r="E2687" s="155" t="str">
        <f t="shared" si="65"/>
        <v>-</v>
      </c>
    </row>
    <row r="2688" spans="1:13" s="156" customFormat="1" x14ac:dyDescent="0.25">
      <c r="A2688" s="131"/>
      <c r="B2688" s="133"/>
      <c r="C2688" s="133"/>
      <c r="D2688" s="134"/>
      <c r="E2688" s="135"/>
      <c r="F2688"/>
      <c r="G2688"/>
      <c r="H2688"/>
      <c r="I2688"/>
      <c r="J2688"/>
      <c r="K2688"/>
      <c r="L2688"/>
      <c r="M2688"/>
    </row>
    <row r="2689" spans="1:5" x14ac:dyDescent="0.25">
      <c r="A2689" s="96"/>
      <c r="B2689" s="44"/>
      <c r="C2689" s="44"/>
      <c r="D2689" s="43"/>
      <c r="E2689" s="46"/>
    </row>
    <row r="2690" spans="1:5" ht="15.75" x14ac:dyDescent="0.25">
      <c r="A2690" s="189" t="s">
        <v>242</v>
      </c>
      <c r="B2690" s="189"/>
      <c r="C2690" s="189"/>
      <c r="D2690" s="189"/>
      <c r="E2690" s="189"/>
    </row>
    <row r="2691" spans="1:5" x14ac:dyDescent="0.25">
      <c r="A2691" s="83"/>
      <c r="B2691" s="83"/>
      <c r="C2691" s="83"/>
      <c r="D2691" s="83"/>
      <c r="E2691" s="84"/>
    </row>
    <row r="2692" spans="1:5" ht="15.75" x14ac:dyDescent="0.25">
      <c r="A2692" s="194" t="s">
        <v>619</v>
      </c>
      <c r="B2692" s="194"/>
      <c r="C2692" s="194"/>
      <c r="D2692" s="194"/>
      <c r="E2692" s="194"/>
    </row>
    <row r="2693" spans="1:5" ht="15.75" x14ac:dyDescent="0.25">
      <c r="A2693" s="197" t="s">
        <v>620</v>
      </c>
      <c r="B2693" s="197"/>
      <c r="C2693" s="197"/>
      <c r="D2693" s="197"/>
      <c r="E2693" s="197"/>
    </row>
    <row r="2694" spans="1:5" x14ac:dyDescent="0.25">
      <c r="A2694" s="83"/>
      <c r="B2694" s="83"/>
      <c r="C2694" s="83"/>
      <c r="D2694" s="83"/>
      <c r="E2694" s="84"/>
    </row>
    <row r="2695" spans="1:5" x14ac:dyDescent="0.25">
      <c r="A2695" s="83"/>
      <c r="B2695" s="83"/>
      <c r="C2695" s="83"/>
      <c r="D2695" s="83"/>
      <c r="E2695" s="84"/>
    </row>
    <row r="2696" spans="1:5" x14ac:dyDescent="0.25">
      <c r="A2696" s="83"/>
      <c r="B2696" s="83"/>
      <c r="C2696" s="196" t="s">
        <v>602</v>
      </c>
      <c r="D2696" s="196"/>
      <c r="E2696" s="84"/>
    </row>
    <row r="2697" spans="1:5" x14ac:dyDescent="0.25">
      <c r="A2697" s="83"/>
      <c r="B2697" s="83"/>
      <c r="C2697" s="196" t="s">
        <v>611</v>
      </c>
      <c r="D2697" s="196"/>
      <c r="E2697" s="84"/>
    </row>
    <row r="2698" spans="1:5" x14ac:dyDescent="0.25">
      <c r="A2698" s="83"/>
      <c r="B2698" s="83"/>
      <c r="C2698" s="83"/>
      <c r="D2698" s="83"/>
      <c r="E2698" s="84"/>
    </row>
    <row r="2699" spans="1:5" x14ac:dyDescent="0.25">
      <c r="A2699" s="83"/>
      <c r="B2699" s="83"/>
      <c r="C2699" s="83"/>
      <c r="D2699" s="83"/>
      <c r="E2699" s="84"/>
    </row>
    <row r="2700" spans="1:5" ht="15.75" x14ac:dyDescent="0.25">
      <c r="A2700" s="195" t="s">
        <v>610</v>
      </c>
      <c r="B2700" s="195"/>
      <c r="C2700" s="195"/>
      <c r="D2700" s="195"/>
      <c r="E2700" s="195"/>
    </row>
    <row r="2701" spans="1:5" ht="15.75" x14ac:dyDescent="0.25">
      <c r="A2701" s="195" t="s">
        <v>617</v>
      </c>
      <c r="B2701" s="195"/>
      <c r="C2701" s="195"/>
      <c r="D2701" s="195"/>
      <c r="E2701" s="195"/>
    </row>
    <row r="2702" spans="1:5" ht="15.75" x14ac:dyDescent="0.25">
      <c r="A2702" s="195" t="s">
        <v>618</v>
      </c>
      <c r="B2702" s="195"/>
      <c r="C2702" s="195"/>
      <c r="D2702" s="195"/>
      <c r="E2702" s="195"/>
    </row>
    <row r="2703" spans="1:5" x14ac:dyDescent="0.25">
      <c r="A2703" s="83"/>
      <c r="B2703" s="83"/>
      <c r="C2703" s="83"/>
      <c r="D2703" s="83"/>
      <c r="E2703" s="84"/>
    </row>
    <row r="2704" spans="1:5" x14ac:dyDescent="0.25">
      <c r="A2704" s="83"/>
      <c r="B2704" s="83"/>
      <c r="C2704" s="83"/>
      <c r="D2704" s="83"/>
      <c r="E2704" s="84"/>
    </row>
    <row r="2705" spans="1:13" x14ac:dyDescent="0.25">
      <c r="A2705" s="83"/>
      <c r="B2705" s="83"/>
      <c r="C2705" s="83"/>
      <c r="D2705" s="83"/>
      <c r="E2705" s="84"/>
    </row>
    <row r="2706" spans="1:13" x14ac:dyDescent="0.25">
      <c r="A2706" s="83"/>
      <c r="B2706" s="83"/>
      <c r="C2706" s="83"/>
      <c r="D2706" s="83"/>
      <c r="E2706" s="84"/>
    </row>
    <row r="2707" spans="1:13" x14ac:dyDescent="0.25">
      <c r="A2707" s="83"/>
      <c r="B2707" s="83"/>
      <c r="C2707" s="83"/>
      <c r="D2707" s="83"/>
      <c r="E2707" s="84"/>
    </row>
    <row r="2708" spans="1:13" x14ac:dyDescent="0.25">
      <c r="A2708" s="83"/>
      <c r="B2708" s="83"/>
      <c r="C2708" s="83"/>
      <c r="D2708" s="83"/>
      <c r="E2708" s="84"/>
    </row>
    <row r="2709" spans="1:13" x14ac:dyDescent="0.25">
      <c r="A2709" s="83"/>
      <c r="B2709" s="83"/>
      <c r="C2709" s="83"/>
      <c r="D2709" s="83"/>
      <c r="E2709" s="84"/>
    </row>
    <row r="2710" spans="1:13" s="156" customFormat="1" x14ac:dyDescent="0.25">
      <c r="A2710" s="83"/>
      <c r="B2710" s="83"/>
      <c r="C2710" s="83"/>
      <c r="D2710" s="83"/>
      <c r="E2710" s="84"/>
      <c r="F2710"/>
      <c r="G2710"/>
      <c r="H2710"/>
      <c r="I2710"/>
      <c r="J2710"/>
      <c r="K2710"/>
      <c r="L2710"/>
      <c r="M2710"/>
    </row>
    <row r="2711" spans="1:13" x14ac:dyDescent="0.25">
      <c r="A2711" s="83"/>
      <c r="B2711" s="83"/>
      <c r="C2711" s="83"/>
      <c r="D2711" s="83"/>
      <c r="E2711" s="84"/>
    </row>
    <row r="2712" spans="1:13" x14ac:dyDescent="0.25">
      <c r="A2712" s="83"/>
      <c r="B2712" s="83"/>
      <c r="C2712" s="83"/>
      <c r="D2712" s="83"/>
      <c r="E2712" s="84"/>
    </row>
    <row r="2713" spans="1:13" x14ac:dyDescent="0.25">
      <c r="A2713" s="83"/>
      <c r="B2713" s="83"/>
      <c r="C2713" s="83"/>
      <c r="D2713" s="83"/>
      <c r="E2713" s="84"/>
    </row>
    <row r="2715" spans="1:13" s="156" customFormat="1" x14ac:dyDescent="0.25">
      <c r="A2715"/>
      <c r="B2715"/>
      <c r="C2715"/>
      <c r="D2715"/>
      <c r="E2715" s="92"/>
      <c r="F2715"/>
      <c r="G2715"/>
      <c r="H2715"/>
      <c r="I2715"/>
      <c r="J2715"/>
      <c r="K2715"/>
      <c r="L2715"/>
      <c r="M2715"/>
    </row>
    <row r="2719" spans="1:13" s="156" customFormat="1" x14ac:dyDescent="0.25">
      <c r="A2719"/>
      <c r="B2719"/>
      <c r="C2719"/>
      <c r="D2719"/>
      <c r="E2719" s="92"/>
      <c r="F2719"/>
      <c r="G2719"/>
      <c r="H2719"/>
      <c r="I2719"/>
      <c r="J2719"/>
      <c r="K2719"/>
      <c r="L2719"/>
      <c r="M2719"/>
    </row>
    <row r="2723" spans="1:13" s="156" customFormat="1" x14ac:dyDescent="0.25">
      <c r="A2723"/>
      <c r="B2723"/>
      <c r="C2723"/>
      <c r="D2723"/>
      <c r="E2723" s="92"/>
      <c r="F2723"/>
      <c r="G2723"/>
      <c r="H2723"/>
      <c r="I2723"/>
      <c r="J2723"/>
      <c r="K2723"/>
      <c r="L2723"/>
      <c r="M2723"/>
    </row>
    <row r="2743" spans="1:13" s="156" customFormat="1" x14ac:dyDescent="0.25">
      <c r="A2743"/>
      <c r="B2743"/>
      <c r="C2743"/>
      <c r="D2743"/>
      <c r="E2743" s="92"/>
      <c r="F2743"/>
      <c r="G2743"/>
      <c r="H2743"/>
      <c r="I2743"/>
      <c r="J2743"/>
      <c r="K2743"/>
      <c r="L2743"/>
      <c r="M2743"/>
    </row>
    <row r="2745" spans="1:13" s="156" customFormat="1" x14ac:dyDescent="0.25">
      <c r="A2745"/>
      <c r="B2745"/>
      <c r="C2745"/>
      <c r="D2745"/>
      <c r="E2745" s="92"/>
      <c r="F2745"/>
      <c r="G2745"/>
      <c r="H2745"/>
      <c r="I2745"/>
      <c r="J2745"/>
      <c r="K2745"/>
      <c r="L2745"/>
      <c r="M2745"/>
    </row>
    <row r="2758" spans="1:13" s="156" customFormat="1" x14ac:dyDescent="0.25">
      <c r="A2758"/>
      <c r="B2758"/>
      <c r="C2758"/>
      <c r="D2758"/>
      <c r="E2758" s="92"/>
      <c r="F2758"/>
      <c r="G2758"/>
      <c r="H2758"/>
      <c r="I2758"/>
      <c r="J2758"/>
      <c r="K2758"/>
      <c r="L2758"/>
      <c r="M2758"/>
    </row>
    <row r="2760" spans="1:13" s="156" customFormat="1" x14ac:dyDescent="0.25">
      <c r="A2760"/>
      <c r="B2760"/>
      <c r="C2760"/>
      <c r="D2760"/>
      <c r="E2760" s="92"/>
      <c r="F2760"/>
      <c r="G2760"/>
      <c r="H2760"/>
      <c r="I2760"/>
      <c r="J2760"/>
      <c r="K2760"/>
      <c r="L2760"/>
      <c r="M2760"/>
    </row>
    <row r="2771" spans="1:13" s="156" customFormat="1" x14ac:dyDescent="0.25">
      <c r="A2771"/>
      <c r="B2771"/>
      <c r="C2771"/>
      <c r="D2771"/>
      <c r="E2771" s="92"/>
      <c r="F2771"/>
      <c r="G2771"/>
      <c r="H2771"/>
      <c r="I2771"/>
      <c r="J2771"/>
      <c r="K2771"/>
      <c r="L2771"/>
      <c r="M2771"/>
    </row>
    <row r="2773" spans="1:13" s="156" customFormat="1" x14ac:dyDescent="0.25">
      <c r="A2773"/>
      <c r="B2773"/>
      <c r="C2773"/>
      <c r="D2773"/>
      <c r="E2773" s="92"/>
      <c r="F2773"/>
      <c r="G2773"/>
      <c r="H2773"/>
      <c r="I2773"/>
      <c r="J2773"/>
      <c r="K2773"/>
      <c r="L2773"/>
      <c r="M2773"/>
    </row>
    <row r="2775" spans="1:13" s="156" customFormat="1" x14ac:dyDescent="0.25">
      <c r="A2775"/>
      <c r="B2775"/>
      <c r="C2775"/>
      <c r="D2775"/>
      <c r="E2775" s="92"/>
      <c r="F2775"/>
      <c r="G2775"/>
      <c r="H2775"/>
      <c r="I2775"/>
      <c r="J2775"/>
      <c r="K2775"/>
      <c r="L2775"/>
      <c r="M2775"/>
    </row>
    <row r="2780" spans="1:13" s="156" customFormat="1" x14ac:dyDescent="0.25">
      <c r="A2780"/>
      <c r="B2780"/>
      <c r="C2780"/>
      <c r="D2780"/>
      <c r="E2780" s="92"/>
      <c r="F2780"/>
      <c r="G2780"/>
      <c r="H2780"/>
      <c r="I2780"/>
      <c r="J2780"/>
      <c r="K2780"/>
      <c r="L2780"/>
      <c r="M2780"/>
    </row>
    <row r="2781" spans="1:13" s="156" customFormat="1" x14ac:dyDescent="0.25">
      <c r="A2781"/>
      <c r="B2781"/>
      <c r="C2781"/>
      <c r="D2781"/>
      <c r="E2781" s="92"/>
      <c r="F2781"/>
      <c r="G2781"/>
      <c r="H2781"/>
      <c r="I2781"/>
      <c r="J2781"/>
      <c r="K2781"/>
      <c r="L2781"/>
      <c r="M2781"/>
    </row>
    <row r="2799" spans="1:13" s="156" customFormat="1" x14ac:dyDescent="0.25">
      <c r="A2799"/>
      <c r="B2799"/>
      <c r="C2799"/>
      <c r="D2799"/>
      <c r="E2799" s="92"/>
      <c r="F2799"/>
      <c r="G2799"/>
      <c r="H2799"/>
      <c r="I2799"/>
      <c r="J2799"/>
      <c r="K2799"/>
      <c r="L2799"/>
      <c r="M2799"/>
    </row>
    <row r="2805" spans="1:13" s="156" customFormat="1" x14ac:dyDescent="0.25">
      <c r="A2805"/>
      <c r="B2805"/>
      <c r="C2805"/>
      <c r="D2805"/>
      <c r="E2805" s="92"/>
      <c r="F2805"/>
      <c r="G2805"/>
      <c r="H2805"/>
      <c r="I2805"/>
      <c r="J2805"/>
      <c r="K2805"/>
      <c r="L2805"/>
      <c r="M2805"/>
    </row>
    <row r="2840" spans="1:13" s="156" customFormat="1" x14ac:dyDescent="0.25">
      <c r="A2840"/>
      <c r="B2840"/>
      <c r="C2840"/>
      <c r="D2840"/>
      <c r="E2840" s="92"/>
      <c r="F2840"/>
      <c r="G2840"/>
      <c r="H2840"/>
      <c r="I2840"/>
      <c r="J2840"/>
      <c r="K2840"/>
      <c r="L2840"/>
      <c r="M2840"/>
    </row>
  </sheetData>
  <mergeCells count="8">
    <mergeCell ref="A2702:E2702"/>
    <mergeCell ref="A2690:E2690"/>
    <mergeCell ref="A2692:E2692"/>
    <mergeCell ref="A2693:E2693"/>
    <mergeCell ref="A2700:E2700"/>
    <mergeCell ref="A2701:E2701"/>
    <mergeCell ref="C2696:D2696"/>
    <mergeCell ref="C2697:D2697"/>
  </mergeCells>
  <phoneticPr fontId="49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85" firstPageNumber="14" orientation="landscape" useFirstPageNumber="1" r:id="rId1"/>
  <headerFooter>
    <oddFooter>&amp;C&amp;P</oddFooter>
  </headerFooter>
  <rowBreaks count="38" manualBreakCount="38">
    <brk id="79" max="4" man="1"/>
    <brk id="96" max="4" man="1"/>
    <brk id="137" max="4" man="1"/>
    <brk id="173" max="4" man="1"/>
    <brk id="193" max="4" man="1"/>
    <brk id="309" max="4" man="1"/>
    <brk id="386" max="4" man="1"/>
    <brk id="406" max="4" man="1"/>
    <brk id="445" max="4" man="1"/>
    <brk id="485" max="4" man="1"/>
    <brk id="525" max="4" man="1"/>
    <brk id="586" max="4" man="1"/>
    <brk id="623" max="4" man="1"/>
    <brk id="661" max="4" man="1"/>
    <brk id="779" max="4" man="1"/>
    <brk id="819" max="4" man="1"/>
    <brk id="941" max="4" man="1"/>
    <brk id="1061" max="4" man="1"/>
    <brk id="1101" max="4" man="1"/>
    <brk id="1137" max="4" man="1"/>
    <brk id="1218" max="4" man="1"/>
    <brk id="1414" max="4" man="1"/>
    <brk id="1678" max="4" man="1"/>
    <brk id="1715" max="4" man="1"/>
    <brk id="1754" max="4" man="1"/>
    <brk id="1793" max="4" man="1"/>
    <brk id="1872" max="4" man="1"/>
    <brk id="1912" max="4" man="1"/>
    <brk id="2113" max="4" man="1"/>
    <brk id="2152" max="4" man="1"/>
    <brk id="2229" max="4" man="1"/>
    <brk id="2254" max="4" man="1"/>
    <brk id="2326" max="4" man="1"/>
    <brk id="2404" max="4" man="1"/>
    <brk id="2585" max="4" man="1"/>
    <brk id="2613" max="4" man="1"/>
    <brk id="2648" max="4" man="1"/>
    <brk id="2676" max="4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D54918-0D40-4DCC-894B-EDC73E45A233}">
            <xm:f>NOT(ISERROR(SEARCH("-",E1)))</xm:f>
            <xm:f>"-"</xm:f>
            <x14:dxf>
              <font>
                <color theme="0"/>
              </font>
            </x14:dxf>
          </x14:cfRule>
          <xm:sqref>E1:E9 E11:E43 E46:E382 E384:E700 E702:E816 E818:E891 E894:E993 E995:E1214 E1217:E1342 E1345:E1385 E1389:E1496 E1498:E1562 E1564:E1571 E1574:E1578 E1580:E1605 E1608:E1934 E1937:E2139 E2142:E2171 E2175:E2229 E2232 E2235:E2250 E2253:E2310 E2312:E2457 E2460:E1048576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13</vt:i4>
      </vt:variant>
    </vt:vector>
  </HeadingPairs>
  <TitlesOfParts>
    <vt:vector size="21" baseType="lpstr">
      <vt:lpstr>Sažetak</vt:lpstr>
      <vt:lpstr>P i R -Tablica 1.</vt:lpstr>
      <vt:lpstr>P i R -Tablica 2.</vt:lpstr>
      <vt:lpstr>R -Tablica 3.</vt:lpstr>
      <vt:lpstr>Rač fin-Tablica 4.</vt:lpstr>
      <vt:lpstr>Rač fin-izvori</vt:lpstr>
      <vt:lpstr>Posebni dio-org.kl.</vt:lpstr>
      <vt:lpstr>Posebni dio-progr.</vt:lpstr>
      <vt:lpstr>'P i R -Tablica 1.'!Ispis_naslova</vt:lpstr>
      <vt:lpstr>'P i R -Tablica 2.'!Ispis_naslova</vt:lpstr>
      <vt:lpstr>'Posebni dio-org.kl.'!Ispis_naslova</vt:lpstr>
      <vt:lpstr>'Posebni dio-progr.'!Ispis_naslova</vt:lpstr>
      <vt:lpstr>'R -Tablica 3.'!Ispis_naslova</vt:lpstr>
      <vt:lpstr>'P i R -Tablica 1.'!Podrucje_ispisa</vt:lpstr>
      <vt:lpstr>'P i R -Tablica 2.'!Podrucje_ispisa</vt:lpstr>
      <vt:lpstr>'Posebni dio-org.kl.'!Podrucje_ispisa</vt:lpstr>
      <vt:lpstr>'Posebni dio-progr.'!Podrucje_ispisa</vt:lpstr>
      <vt:lpstr>'R -Tablica 3.'!Podrucje_ispisa</vt:lpstr>
      <vt:lpstr>'Rač fin-izvori'!Podrucje_ispisa</vt:lpstr>
      <vt:lpstr>'Rač fin-Tablica 4.'!Podrucje_ispisa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Tina Prašnički</cp:lastModifiedBy>
  <cp:lastPrinted>2025-08-29T06:41:55Z</cp:lastPrinted>
  <dcterms:created xsi:type="dcterms:W3CDTF">2018-03-15T13:07:00Z</dcterms:created>
  <dcterms:modified xsi:type="dcterms:W3CDTF">2025-10-15T10:33:35Z</dcterms:modified>
</cp:coreProperties>
</file>